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1\"/>
    </mc:Choice>
  </mc:AlternateContent>
  <bookViews>
    <workbookView xWindow="0" yWindow="0" windowWidth="20490" windowHeight="7755"/>
  </bookViews>
  <sheets>
    <sheet name="VHRD 15" sheetId="16" r:id="rId1"/>
    <sheet name="QRF 14" sheetId="15" r:id="rId2"/>
    <sheet name="AZC 13" sheetId="14" r:id="rId3"/>
    <sheet name="LGB 12" sheetId="13" r:id="rId4"/>
    <sheet name="LORC 11" sheetId="12" r:id="rId5"/>
    <sheet name="LGB 10" sheetId="11" r:id="rId6"/>
    <sheet name="LORC 9" sheetId="10" r:id="rId7"/>
    <sheet name=" AZC 8" sheetId="9" r:id="rId8"/>
    <sheet name="GAZS 7" sheetId="7" r:id="rId9"/>
    <sheet name="LGB 6" sheetId="6" r:id="rId10"/>
    <sheet name="AZC 5" sheetId="5" r:id="rId11"/>
    <sheet name="LGB 4" sheetId="4" r:id="rId12"/>
    <sheet name="GAZS 3" sheetId="3" r:id="rId13"/>
    <sheet name="LFGA 2" sheetId="2" r:id="rId14"/>
    <sheet name="FJDDUDV 1" sheetId="1" r:id="rId15"/>
  </sheets>
  <definedNames>
    <definedName name="_xlnm.Print_Area" localSheetId="7">' AZC 8'!$B$1:$N$66</definedName>
    <definedName name="_xlnm.Print_Area" localSheetId="2">'AZC 13'!$B$1:$N$66</definedName>
    <definedName name="_xlnm.Print_Area" localSheetId="10">'AZC 5'!$B$1:$N$66</definedName>
    <definedName name="_xlnm.Print_Area" localSheetId="14">'FJDDUDV 1'!$B$1:$N$66</definedName>
    <definedName name="_xlnm.Print_Area" localSheetId="12">'GAZS 3'!$B$1:$N$66</definedName>
    <definedName name="_xlnm.Print_Area" localSheetId="8">'GAZS 7'!$B$1:$N$66</definedName>
    <definedName name="_xlnm.Print_Area" localSheetId="13">'LFGA 2'!$B$1:$N$66</definedName>
    <definedName name="_xlnm.Print_Area" localSheetId="5">'LGB 10'!$B$1:$N$66</definedName>
    <definedName name="_xlnm.Print_Area" localSheetId="3">'LGB 12'!$B$1:$N$66</definedName>
    <definedName name="_xlnm.Print_Area" localSheetId="11">'LGB 4'!$B$1:$N$66</definedName>
    <definedName name="_xlnm.Print_Area" localSheetId="9">'LGB 6'!$B$1:$N$66</definedName>
    <definedName name="_xlnm.Print_Area" localSheetId="4">'LORC 11'!$B$1:$N$66</definedName>
    <definedName name="_xlnm.Print_Area" localSheetId="6">'LORC 9'!$B$1:$N$66</definedName>
    <definedName name="_xlnm.Print_Area" localSheetId="1">'QRF 14'!$B$1:$N$66</definedName>
    <definedName name="_xlnm.Print_Area" localSheetId="0">'VHRD 15'!$B$1:$N$66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6" l="1"/>
  <c r="F50" i="16" s="1"/>
  <c r="F55" i="16" s="1"/>
  <c r="J43" i="16"/>
  <c r="M43" i="16" s="1"/>
  <c r="M25" i="16"/>
  <c r="M40" i="16" s="1"/>
  <c r="M42" i="14"/>
  <c r="M46" i="16" l="1"/>
  <c r="F56" i="16" l="1"/>
  <c r="F57" i="16" s="1"/>
  <c r="M9" i="16"/>
  <c r="B11" i="16" s="1"/>
  <c r="F48" i="15" l="1"/>
  <c r="F50" i="15" s="1"/>
  <c r="F55" i="15" s="1"/>
  <c r="J43" i="15"/>
  <c r="M43" i="15" s="1"/>
  <c r="M25" i="15"/>
  <c r="M40" i="15" s="1"/>
  <c r="F48" i="14"/>
  <c r="F50" i="14" s="1"/>
  <c r="F55" i="14" s="1"/>
  <c r="J43" i="14"/>
  <c r="M43" i="14" s="1"/>
  <c r="M25" i="14"/>
  <c r="M40" i="14" s="1"/>
  <c r="F48" i="13"/>
  <c r="F50" i="13" s="1"/>
  <c r="F55" i="13" s="1"/>
  <c r="J43" i="13"/>
  <c r="M43" i="13" s="1"/>
  <c r="M25" i="13"/>
  <c r="M40" i="13" s="1"/>
  <c r="M46" i="13" l="1"/>
  <c r="F56" i="13" s="1"/>
  <c r="F57" i="13" s="1"/>
  <c r="M46" i="15"/>
  <c r="F56" i="15" s="1"/>
  <c r="F57" i="15" s="1"/>
  <c r="M46" i="14"/>
  <c r="M45" i="12"/>
  <c r="M42" i="12"/>
  <c r="F48" i="12"/>
  <c r="F50" i="12" s="1"/>
  <c r="F55" i="12" s="1"/>
  <c r="J43" i="12"/>
  <c r="M43" i="12" s="1"/>
  <c r="M25" i="12"/>
  <c r="M40" i="12" s="1"/>
  <c r="M9" i="13" l="1"/>
  <c r="B11" i="13" s="1"/>
  <c r="M9" i="15"/>
  <c r="B11" i="15" s="1"/>
  <c r="M9" i="14"/>
  <c r="B11" i="14" s="1"/>
  <c r="F56" i="14"/>
  <c r="F57" i="14" s="1"/>
  <c r="M46" i="12"/>
  <c r="M45" i="11"/>
  <c r="F56" i="12" l="1"/>
  <c r="F57" i="12" s="1"/>
  <c r="M9" i="12"/>
  <c r="B11" i="12" s="1"/>
  <c r="M42" i="11"/>
  <c r="F48" i="11"/>
  <c r="F50" i="11" s="1"/>
  <c r="F55" i="11" s="1"/>
  <c r="J43" i="11"/>
  <c r="M43" i="11" s="1"/>
  <c r="M25" i="11"/>
  <c r="M40" i="11" s="1"/>
  <c r="M42" i="10"/>
  <c r="M42" i="1"/>
  <c r="F48" i="10"/>
  <c r="F50" i="10" s="1"/>
  <c r="F55" i="10" s="1"/>
  <c r="J43" i="10"/>
  <c r="M43" i="10" s="1"/>
  <c r="M25" i="10"/>
  <c r="M40" i="10" s="1"/>
  <c r="M46" i="11" l="1"/>
  <c r="F56" i="11" s="1"/>
  <c r="F57" i="11" s="1"/>
  <c r="M46" i="10"/>
  <c r="F56" i="10" s="1"/>
  <c r="F57" i="10" s="1"/>
  <c r="M9" i="11" l="1"/>
  <c r="B11" i="11" s="1"/>
  <c r="M9" i="10"/>
  <c r="B11" i="10" s="1"/>
  <c r="F48" i="9" l="1"/>
  <c r="F50" i="9" s="1"/>
  <c r="F55" i="9" s="1"/>
  <c r="J43" i="9"/>
  <c r="M43" i="9" s="1"/>
  <c r="M25" i="9"/>
  <c r="M40" i="9" s="1"/>
  <c r="M46" i="9" l="1"/>
  <c r="F56" i="9" s="1"/>
  <c r="F57" i="9" s="1"/>
  <c r="M9" i="9" l="1"/>
  <c r="B11" i="9" s="1"/>
  <c r="F48" i="7" l="1"/>
  <c r="F50" i="7" s="1"/>
  <c r="F55" i="7" s="1"/>
  <c r="J43" i="7"/>
  <c r="M43" i="7" s="1"/>
  <c r="F24" i="7"/>
  <c r="M25" i="7" s="1"/>
  <c r="M40" i="7" s="1"/>
  <c r="M46" i="7" l="1"/>
  <c r="M9" i="7" l="1"/>
  <c r="B11" i="7" s="1"/>
  <c r="F56" i="7"/>
  <c r="F57" i="7" s="1"/>
  <c r="M42" i="6" l="1"/>
  <c r="F48" i="6" l="1"/>
  <c r="F50" i="6" s="1"/>
  <c r="F55" i="6" s="1"/>
  <c r="J43" i="6"/>
  <c r="M43" i="6" s="1"/>
  <c r="M25" i="6"/>
  <c r="M40" i="6" s="1"/>
  <c r="M46" i="6" l="1"/>
  <c r="F48" i="5"/>
  <c r="F50" i="5" s="1"/>
  <c r="F55" i="5" s="1"/>
  <c r="J43" i="5"/>
  <c r="M43" i="5" s="1"/>
  <c r="M25" i="5"/>
  <c r="M40" i="5" s="1"/>
  <c r="F48" i="4"/>
  <c r="F50" i="4" s="1"/>
  <c r="F55" i="4" s="1"/>
  <c r="J43" i="4"/>
  <c r="M43" i="4" s="1"/>
  <c r="M25" i="4"/>
  <c r="M40" i="4" s="1"/>
  <c r="F56" i="6" l="1"/>
  <c r="F57" i="6" s="1"/>
  <c r="M9" i="6"/>
  <c r="B11" i="6" s="1"/>
  <c r="M46" i="5"/>
  <c r="M46" i="4"/>
  <c r="M9" i="4" s="1"/>
  <c r="B11" i="4" s="1"/>
  <c r="M42" i="2"/>
  <c r="F48" i="3"/>
  <c r="F50" i="3" s="1"/>
  <c r="F55" i="3" s="1"/>
  <c r="J43" i="3"/>
  <c r="M43" i="3" s="1"/>
  <c r="M25" i="3"/>
  <c r="M40" i="3" s="1"/>
  <c r="F48" i="2"/>
  <c r="F50" i="2" s="1"/>
  <c r="F55" i="2" s="1"/>
  <c r="J43" i="2"/>
  <c r="M43" i="2" s="1"/>
  <c r="M25" i="2"/>
  <c r="M40" i="2" s="1"/>
  <c r="F56" i="5" l="1"/>
  <c r="F57" i="5" s="1"/>
  <c r="M9" i="5"/>
  <c r="B11" i="5" s="1"/>
  <c r="F56" i="4"/>
  <c r="F57" i="4" s="1"/>
  <c r="M46" i="3"/>
  <c r="M46" i="2"/>
  <c r="M9" i="2" s="1"/>
  <c r="B11" i="2" s="1"/>
  <c r="M45" i="1"/>
  <c r="M9" i="3" l="1"/>
  <c r="B11" i="3" s="1"/>
  <c r="F56" i="3"/>
  <c r="F57" i="3" s="1"/>
  <c r="F56" i="2"/>
  <c r="F57" i="2" s="1"/>
  <c r="F48" i="1"/>
  <c r="F50" i="1" s="1"/>
  <c r="F55" i="1" s="1"/>
  <c r="J43" i="1"/>
  <c r="M43" i="1" s="1"/>
  <c r="M25" i="1"/>
  <c r="M40" i="1" s="1"/>
  <c r="M46" i="1" l="1"/>
  <c r="F56" i="1" s="1"/>
  <c r="F57" i="1" s="1"/>
  <c r="M9" i="1" l="1"/>
  <c r="B11" i="1" s="1"/>
</calcChain>
</file>

<file path=xl/sharedStrings.xml><?xml version="1.0" encoding="utf-8"?>
<sst xmlns="http://schemas.openxmlformats.org/spreadsheetml/2006/main" count="1835" uniqueCount="124">
  <si>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</si>
  <si>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</si>
  <si>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</si>
  <si>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</si>
  <si>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</si>
  <si>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</si>
  <si>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</si>
  <si>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</si>
  <si>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</si>
  <si>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                                                                              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</si>
  <si>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</si>
  <si>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</si>
  <si>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</si>
  <si>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</si>
  <si>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</si>
  <si>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</si>
  <si>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</si>
  <si>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</si>
  <si>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</si>
  <si>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</si>
  <si>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</si>
  <si>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</si>
  <si>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</si>
  <si>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</si>
  <si>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</si>
  <si>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</si>
  <si>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</si>
  <si>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</si>
  <si>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</si>
  <si>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</si>
  <si>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</si>
  <si>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</si>
  <si>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</si>
  <si>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 xml:space="preserve">SALTILLO </t>
  </si>
  <si>
    <t xml:space="preserve">AEROPUERTO MTY </t>
  </si>
  <si>
    <t>Km..</t>
  </si>
  <si>
    <t>AEROPUERTO MTY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</si>
  <si>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</si>
  <si>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</si>
  <si>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</si>
  <si>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</si>
  <si>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</si>
  <si>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</si>
  <si>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</si>
  <si>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</si>
  <si>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</si>
  <si>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</si>
  <si>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</si>
  <si>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</si>
  <si>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</si>
  <si>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</si>
  <si>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</si>
  <si>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</si>
  <si>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</si>
  <si>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</si>
  <si>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</si>
  <si>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</si>
  <si>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</si>
  <si>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</si>
  <si>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 xml:space="preserve">C.P. ENRIQUE GARCIA GUEDEA 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</si>
  <si>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</si>
  <si>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</si>
  <si>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</si>
  <si>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</si>
  <si>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OCTUBRE</t>
  </si>
  <si>
    <t>MESA DE DIALOGO "PROTECCION DE DATOS PERSONALES Y COMPLIANCE" DEL 07 AL 09 DE OCTUBRE 2021, EN LA CDMX.</t>
  </si>
  <si>
    <t xml:space="preserve">06 TAXIS </t>
  </si>
  <si>
    <t>CDMX</t>
  </si>
  <si>
    <t xml:space="preserve">FRANCISCO JAVIER DIEZ DE URDANIVIA DEL VALLE </t>
  </si>
  <si>
    <t xml:space="preserve">COMISIONADO </t>
  </si>
  <si>
    <t>(DOCE MIL SEISCIENTOS SESENTA Y CUATRO PESOS 00/100 MN)</t>
  </si>
  <si>
    <t xml:space="preserve">GOBIERNO ABIERTO "CUIDA TU HOSPITAL" REGION NORTE </t>
  </si>
  <si>
    <t xml:space="preserve">PIEDRAS NEGRAS </t>
  </si>
  <si>
    <t>TRANSITO LOCAL</t>
  </si>
  <si>
    <t xml:space="preserve">TRANSITO LOCAL </t>
  </si>
  <si>
    <t xml:space="preserve">LUIS FERNANDO GARCIA ABUSAID </t>
  </si>
  <si>
    <t xml:space="preserve">DIRECTOR GENERAL </t>
  </si>
  <si>
    <t xml:space="preserve">GUSTAVO ADOLFO ZAVALA SLEHIMAN </t>
  </si>
  <si>
    <t xml:space="preserve">DIRECTOR DE CAPACITACION Y CULTURA DE LA TRANSPARENCIA </t>
  </si>
  <si>
    <t xml:space="preserve">ARRANQUE DEL POGRAMA DE GOBIERNO ABIERTO "CUIDA TU HOSPITAL" REGION NORTE </t>
  </si>
  <si>
    <t>(SEIS MIL SESENTA Y CUATRO O PESOS 00/100 MN)</t>
  </si>
  <si>
    <t>(CUATRO MIL SESENTA Y NUEVE  PESOS 00/100 MN)</t>
  </si>
  <si>
    <t xml:space="preserve">LUIS GONZALEZ BRISEÑO </t>
  </si>
  <si>
    <t xml:space="preserve">COMISIONADO PRESIDENTE </t>
  </si>
  <si>
    <t>(TRES MIL OCHOCIENTOS TREINTA Y SIETE PESOS 00/100 MN)</t>
  </si>
  <si>
    <t xml:space="preserve">TRASLADO AL COMISIONADO PRESIDENTE AL ARRANQUE DEL POGRAMA DE GOBIERNO ABIERTO "CUIDA TU HOSPITAL" REGION NORTE </t>
  </si>
  <si>
    <t xml:space="preserve">ARMANDO ZAMORA CRUZ </t>
  </si>
  <si>
    <t xml:space="preserve">AUXILIAR </t>
  </si>
  <si>
    <t>(SEISCIENTOS CUARENTA  PESOS 00/100 MN)</t>
  </si>
  <si>
    <t xml:space="preserve">PRIMERA SESION EXTRAORDINARIA  DEL 2021 DE LA REGION NORTE DEL SISTEMA NACIONAL DE TRANSPARENCIA </t>
  </si>
  <si>
    <t xml:space="preserve">MONTERREY </t>
  </si>
  <si>
    <t xml:space="preserve">COMIISONADO PRESIDENTE </t>
  </si>
  <si>
    <t>MIL NOVECIENTOS CUARENTA PESOS 00/100 MN)</t>
  </si>
  <si>
    <t xml:space="preserve">COMPLEMENTO DE VIATICOS 
GOBIERNO ABIERTO "CUIDA TU HOSPITAL" REGION NORTE </t>
  </si>
  <si>
    <t xml:space="preserve">ACUÑA </t>
  </si>
  <si>
    <t>(TRESMIL NOVECIENTOS CUARENTA PESOS 00/100 MN)</t>
  </si>
  <si>
    <t>TRASLADO AL AEROPUESTO DE MONTERREY AL COMISIONADO PRESIDENTE LUIS GONZALES BRISEÑO</t>
  </si>
  <si>
    <t xml:space="preserve">OCTUBRE </t>
  </si>
  <si>
    <t>ARMANDO ZAMORA CRUZ</t>
  </si>
  <si>
    <t xml:space="preserve">TRASLADOS A PERSONAL DEL INAI  QUE SON INVITADOS AL EVENTO DEL ICAI - INAI "JORNADA ESTATAL DE ARCHIVO Y RENDICION DE CUENTAS 2021." </t>
  </si>
  <si>
    <t xml:space="preserve">LUIS ORLANDO RODRIGUEZ CARMONA </t>
  </si>
  <si>
    <t>AUXILIAR SERVICIOS GENERALES</t>
  </si>
  <si>
    <t>(DOS MIL SEISCIENTOS CUATRO PESOS 00/100 MN)</t>
  </si>
  <si>
    <t xml:space="preserve">6 TAXIS </t>
  </si>
  <si>
    <t xml:space="preserve">CDMX </t>
  </si>
  <si>
    <t>(DOCE MIL CUATROCIENTOS SETENTA PESOS 00/100 MN)</t>
  </si>
  <si>
    <t xml:space="preserve"> PROTECCION DE DATOS PERSONALES  EN PLATAFORMAS DIGITALES CDMX.</t>
  </si>
  <si>
    <t xml:space="preserve">TORREON </t>
  </si>
  <si>
    <t>TRASLADO DE VEHICULO OFICIAL TOYOTA COROLLA ASIGANDO AL COMISIONADO JMJM .</t>
  </si>
  <si>
    <t>TORREON (AUTOBUS)</t>
  </si>
  <si>
    <t>SALTILLO (AUTOBUS)</t>
  </si>
  <si>
    <t>2 TAXIS Y AUTOBUS</t>
  </si>
  <si>
    <t xml:space="preserve">DE AUTOBUS DE REGRESO TORREON-SALTILLO </t>
  </si>
  <si>
    <t xml:space="preserve">SE LE ASIGNAN $500.00 PARA LA COMPRA DE 1 BOLETO </t>
  </si>
  <si>
    <t>(DOS MIL CIENTO OCHENTA Y SIETE PESOS 00/100 MN)</t>
  </si>
  <si>
    <t>AUXILIAR</t>
  </si>
  <si>
    <t xml:space="preserve">QUETZALLI RUIZ FLORES </t>
  </si>
  <si>
    <t xml:space="preserve">DIRECTORA JURIDICO </t>
  </si>
  <si>
    <t>(MIL DOSCIENTOS PESOS 00/100 MN)</t>
  </si>
  <si>
    <t xml:space="preserve">VICTOR HUGO RUIZ DOMINGUEZ </t>
  </si>
  <si>
    <t xml:space="preserve">JEFE DEL DEPARTAMENTO DE SERVICIOS GENERALES </t>
  </si>
  <si>
    <t>(OCHOCIENTOS OCHENTA PESOS 00/100 MN)</t>
  </si>
  <si>
    <t>(DOS MIL OCHOCIENTOS OCHO  PESOS 00/100 MN)</t>
  </si>
  <si>
    <t xml:space="preserve">CHOQUE COMISIONADO JMJM , TORREON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</si>
</sst>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94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5" fillId="0" borderId="0" xfId="1" applyFont="1" applyFill="1" applyAlignment="1">
      <alignment vertic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9" fillId="0" borderId="0" xfId="1" applyFont="1" applyBorder="1"/>
    <xf numFmtId="0" fontId="9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9" fillId="0" borderId="21" xfId="1" applyFont="1" applyFill="1" applyBorder="1" applyAlignment="1">
      <alignment horizontal="center"/>
    </xf>
    <xf numFmtId="0" fontId="9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8" fillId="0" borderId="12" xfId="1" applyNumberFormat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6" fillId="2" borderId="4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7" fillId="2" borderId="14" xfId="1" applyFont="1" applyFill="1" applyBorder="1" applyAlignment="1">
      <alignment horizontal="center"/>
    </xf>
    <xf numFmtId="0" fontId="7" fillId="2" borderId="15" xfId="1" applyFont="1" applyFill="1" applyBorder="1" applyAlignment="1">
      <alignment horizontal="center"/>
    </xf>
    <xf numFmtId="0" fontId="7" fillId="2" borderId="16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0" fontId="7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5" fillId="0" borderId="4" xfId="1" applyFont="1" applyFill="1" applyBorder="1" applyAlignment="1">
      <alignment horizontal="center" vertical="center"/>
    </xf>
    <xf numFmtId="0" fontId="5" fillId="0" borderId="0" xfId="1" applyFont="1" applyFill="1" applyAlignment="1">
      <alignment horizontal="center" vertical="center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Q21" sqref="Q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15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/>
      <c r="M5" s="113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26</v>
      </c>
      <c r="K8" s="110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640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14"/>
      <c r="B11" s="188">
        <f>$M$9</f>
        <v>640</v>
      </c>
      <c r="C11" s="189"/>
      <c r="D11" s="190" t="s">
        <v>88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123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O13" s="192" t="s">
        <v>9</v>
      </c>
      <c r="P13" s="193"/>
      <c r="Q13" s="193"/>
      <c r="R13" s="193"/>
      <c r="S13" s="193"/>
      <c r="T13" s="193"/>
      <c r="U13" s="193"/>
      <c r="V13" s="193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O14" s="192"/>
      <c r="P14" s="193"/>
      <c r="Q14" s="193"/>
      <c r="R14" s="193"/>
      <c r="S14" s="193"/>
      <c r="T14" s="193"/>
      <c r="U14" s="193"/>
      <c r="V14" s="193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O15" s="192"/>
      <c r="P15" s="193"/>
      <c r="Q15" s="193"/>
      <c r="R15" s="193"/>
      <c r="S15" s="193"/>
      <c r="T15" s="193"/>
      <c r="U15" s="193"/>
      <c r="V15" s="193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26</v>
      </c>
      <c r="F16" s="110" t="s">
        <v>5</v>
      </c>
      <c r="G16" s="183" t="s">
        <v>97</v>
      </c>
      <c r="H16" s="121"/>
      <c r="I16" s="110" t="s">
        <v>10</v>
      </c>
      <c r="J16" s="18">
        <v>26</v>
      </c>
      <c r="K16" s="110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10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110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110" t="s">
        <v>27</v>
      </c>
      <c r="F25" s="160">
        <v>640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640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110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110" t="s">
        <v>27</v>
      </c>
      <c r="G27" s="121" t="s">
        <v>107</v>
      </c>
      <c r="H27" s="121"/>
      <c r="I27" s="121"/>
      <c r="J27" s="24"/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107</v>
      </c>
      <c r="D28" s="121"/>
      <c r="E28" s="121"/>
      <c r="F28" s="110" t="s">
        <v>27</v>
      </c>
      <c r="G28" s="121" t="s">
        <v>33</v>
      </c>
      <c r="H28" s="121"/>
      <c r="I28" s="121"/>
      <c r="J28" s="24"/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/>
      <c r="D29" s="121"/>
      <c r="E29" s="121"/>
      <c r="F29" s="110" t="s">
        <v>27</v>
      </c>
      <c r="G29" s="121"/>
      <c r="H29" s="121"/>
      <c r="I29" s="121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110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110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110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110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110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110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110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110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110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110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110" t="s">
        <v>27</v>
      </c>
      <c r="G40" s="149"/>
      <c r="H40" s="149"/>
      <c r="I40" s="149"/>
      <c r="J40" s="27"/>
      <c r="K40" s="6" t="s">
        <v>35</v>
      </c>
      <c r="L40" s="115"/>
      <c r="M40" s="153">
        <f>M25</f>
        <v>640</v>
      </c>
      <c r="N40" s="154"/>
    </row>
    <row r="41" spans="1:18">
      <c r="A41" s="5"/>
      <c r="B41" s="5"/>
      <c r="C41" s="149"/>
      <c r="D41" s="149"/>
      <c r="E41" s="149"/>
      <c r="F41" s="110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/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0</v>
      </c>
      <c r="K43" s="38"/>
      <c r="L43" s="112" t="s">
        <v>32</v>
      </c>
      <c r="M43" s="143">
        <f>+J43*J44</f>
        <v>0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113" t="s">
        <v>41</v>
      </c>
      <c r="J44" s="42">
        <v>1.6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112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115"/>
      <c r="F46" s="139">
        <v>0</v>
      </c>
      <c r="G46" s="140"/>
      <c r="H46" s="112"/>
      <c r="I46" s="112"/>
      <c r="J46" s="112"/>
      <c r="K46" s="6" t="s">
        <v>45</v>
      </c>
      <c r="L46" s="115"/>
      <c r="M46" s="147">
        <f>M43+M42+M40+M44+M45</f>
        <v>640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115"/>
      <c r="F47" s="127">
        <v>0</v>
      </c>
      <c r="G47" s="128"/>
      <c r="H47" s="112"/>
      <c r="I47" s="112"/>
      <c r="J47" s="112"/>
      <c r="K47" s="6" t="s">
        <v>47</v>
      </c>
      <c r="L47" s="115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115"/>
      <c r="F48" s="137">
        <f>SUM(F46:G47)</f>
        <v>0</v>
      </c>
      <c r="G48" s="138"/>
      <c r="H48" s="112"/>
      <c r="I48" s="112"/>
      <c r="J48" s="112"/>
      <c r="K48" s="6"/>
      <c r="L48" s="115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115"/>
      <c r="F49" s="127">
        <v>0</v>
      </c>
      <c r="G49" s="128"/>
      <c r="H49" s="112"/>
      <c r="I49" s="112"/>
      <c r="J49" s="112"/>
      <c r="K49" s="6"/>
      <c r="L49" s="115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115"/>
      <c r="F50" s="137">
        <f>SUM(F48:G49)</f>
        <v>0</v>
      </c>
      <c r="G50" s="138"/>
      <c r="H50" s="112"/>
      <c r="I50" s="112"/>
      <c r="J50" s="112"/>
      <c r="K50" s="6"/>
      <c r="L50" s="115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115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115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115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115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115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115"/>
      <c r="F56" s="131">
        <f>+M46-F55</f>
        <v>640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640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109"/>
      <c r="C59" s="110"/>
      <c r="D59" s="110"/>
      <c r="E59" s="110"/>
      <c r="F59" s="110"/>
      <c r="G59" s="110"/>
      <c r="H59" s="6"/>
      <c r="I59" s="110"/>
      <c r="J59" s="110"/>
      <c r="K59" s="110"/>
      <c r="L59" s="110"/>
      <c r="M59" s="110"/>
      <c r="N59" s="111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119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120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64:G64"/>
    <mergeCell ref="I64:N64"/>
    <mergeCell ref="O13:V15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14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/>
      <c r="M5" s="113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26</v>
      </c>
      <c r="K8" s="110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880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14"/>
      <c r="B11" s="188">
        <f>$M$9</f>
        <v>880</v>
      </c>
      <c r="C11" s="189"/>
      <c r="D11" s="190" t="s">
        <v>121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123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26</v>
      </c>
      <c r="F16" s="110" t="s">
        <v>5</v>
      </c>
      <c r="G16" s="183" t="s">
        <v>97</v>
      </c>
      <c r="H16" s="121"/>
      <c r="I16" s="110" t="s">
        <v>10</v>
      </c>
      <c r="J16" s="18">
        <v>26</v>
      </c>
      <c r="K16" s="110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10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110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110" t="s">
        <v>27</v>
      </c>
      <c r="F25" s="160">
        <v>880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880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110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110" t="s">
        <v>27</v>
      </c>
      <c r="G27" s="121" t="s">
        <v>107</v>
      </c>
      <c r="H27" s="121"/>
      <c r="I27" s="121"/>
      <c r="J27" s="24"/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107</v>
      </c>
      <c r="D28" s="121"/>
      <c r="E28" s="121"/>
      <c r="F28" s="110" t="s">
        <v>27</v>
      </c>
      <c r="G28" s="121" t="s">
        <v>33</v>
      </c>
      <c r="H28" s="121"/>
      <c r="I28" s="121"/>
      <c r="J28" s="24"/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/>
      <c r="D29" s="121"/>
      <c r="E29" s="121"/>
      <c r="F29" s="110" t="s">
        <v>27</v>
      </c>
      <c r="G29" s="121"/>
      <c r="H29" s="121"/>
      <c r="I29" s="121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110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110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110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110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110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110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110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110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110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110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110" t="s">
        <v>27</v>
      </c>
      <c r="G40" s="149"/>
      <c r="H40" s="149"/>
      <c r="I40" s="149"/>
      <c r="J40" s="27"/>
      <c r="K40" s="6" t="s">
        <v>35</v>
      </c>
      <c r="L40" s="115"/>
      <c r="M40" s="153">
        <f>M25</f>
        <v>880</v>
      </c>
      <c r="N40" s="154"/>
    </row>
    <row r="41" spans="1:18">
      <c r="A41" s="5"/>
      <c r="B41" s="5"/>
      <c r="C41" s="149"/>
      <c r="D41" s="149"/>
      <c r="E41" s="149"/>
      <c r="F41" s="110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/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0</v>
      </c>
      <c r="K43" s="38"/>
      <c r="L43" s="112" t="s">
        <v>32</v>
      </c>
      <c r="M43" s="143">
        <f>+J43*J44</f>
        <v>0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113" t="s">
        <v>41</v>
      </c>
      <c r="J44" s="42">
        <v>1.6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112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115"/>
      <c r="F46" s="139">
        <v>0</v>
      </c>
      <c r="G46" s="140"/>
      <c r="H46" s="112"/>
      <c r="I46" s="112"/>
      <c r="J46" s="112"/>
      <c r="K46" s="6" t="s">
        <v>45</v>
      </c>
      <c r="L46" s="115"/>
      <c r="M46" s="147">
        <f>M43+M42+M40+M44+M45</f>
        <v>880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115"/>
      <c r="F47" s="127">
        <v>0</v>
      </c>
      <c r="G47" s="128"/>
      <c r="H47" s="112"/>
      <c r="I47" s="112"/>
      <c r="J47" s="112"/>
      <c r="K47" s="6" t="s">
        <v>47</v>
      </c>
      <c r="L47" s="115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115"/>
      <c r="F48" s="137">
        <f>SUM(F46:G47)</f>
        <v>0</v>
      </c>
      <c r="G48" s="138"/>
      <c r="H48" s="112"/>
      <c r="I48" s="112"/>
      <c r="J48" s="112"/>
      <c r="K48" s="6"/>
      <c r="L48" s="115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115"/>
      <c r="F49" s="127">
        <v>0</v>
      </c>
      <c r="G49" s="128"/>
      <c r="H49" s="112"/>
      <c r="I49" s="112"/>
      <c r="J49" s="112"/>
      <c r="K49" s="6"/>
      <c r="L49" s="115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115"/>
      <c r="F50" s="137">
        <f>SUM(F48:G49)</f>
        <v>0</v>
      </c>
      <c r="G50" s="138"/>
      <c r="H50" s="112"/>
      <c r="I50" s="112"/>
      <c r="J50" s="112"/>
      <c r="K50" s="6"/>
      <c r="L50" s="115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115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115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115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115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115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115"/>
      <c r="F56" s="131">
        <f>+M46-F55</f>
        <v>880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880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109"/>
      <c r="C59" s="110"/>
      <c r="D59" s="110"/>
      <c r="E59" s="110"/>
      <c r="F59" s="110"/>
      <c r="G59" s="110"/>
      <c r="H59" s="6"/>
      <c r="I59" s="110"/>
      <c r="J59" s="110"/>
      <c r="K59" s="110"/>
      <c r="L59" s="110"/>
      <c r="M59" s="110"/>
      <c r="N59" s="111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116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117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7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13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/>
      <c r="M5" s="113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26</v>
      </c>
      <c r="K8" s="110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2808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14"/>
      <c r="B11" s="188">
        <f>$M$9</f>
        <v>2808</v>
      </c>
      <c r="C11" s="189"/>
      <c r="D11" s="190" t="s">
        <v>122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123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26</v>
      </c>
      <c r="F16" s="110" t="s">
        <v>5</v>
      </c>
      <c r="G16" s="183" t="s">
        <v>97</v>
      </c>
      <c r="H16" s="121"/>
      <c r="I16" s="110" t="s">
        <v>10</v>
      </c>
      <c r="J16" s="18">
        <v>26</v>
      </c>
      <c r="K16" s="110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10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110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110" t="s">
        <v>27</v>
      </c>
      <c r="F25" s="160">
        <v>640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640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110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110" t="s">
        <v>27</v>
      </c>
      <c r="G27" s="121" t="s">
        <v>107</v>
      </c>
      <c r="H27" s="121"/>
      <c r="I27" s="121"/>
      <c r="J27" s="24">
        <v>290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107</v>
      </c>
      <c r="D28" s="121"/>
      <c r="E28" s="121"/>
      <c r="F28" s="110" t="s">
        <v>27</v>
      </c>
      <c r="G28" s="121" t="s">
        <v>33</v>
      </c>
      <c r="H28" s="121"/>
      <c r="I28" s="121"/>
      <c r="J28" s="24">
        <v>290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74</v>
      </c>
      <c r="D29" s="121"/>
      <c r="E29" s="121"/>
      <c r="F29" s="110" t="s">
        <v>27</v>
      </c>
      <c r="G29" s="121" t="s">
        <v>74</v>
      </c>
      <c r="H29" s="121"/>
      <c r="I29" s="121"/>
      <c r="J29" s="24">
        <v>150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110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110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110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110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110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110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110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110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110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110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110" t="s">
        <v>27</v>
      </c>
      <c r="G40" s="149"/>
      <c r="H40" s="149"/>
      <c r="I40" s="149"/>
      <c r="J40" s="27"/>
      <c r="K40" s="6" t="s">
        <v>35</v>
      </c>
      <c r="L40" s="115"/>
      <c r="M40" s="153">
        <f>M25</f>
        <v>640</v>
      </c>
      <c r="N40" s="154"/>
    </row>
    <row r="41" spans="1:18">
      <c r="A41" s="5"/>
      <c r="B41" s="5"/>
      <c r="C41" s="149"/>
      <c r="D41" s="149"/>
      <c r="E41" s="149"/>
      <c r="F41" s="110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f>281*2</f>
        <v>562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730</v>
      </c>
      <c r="K43" s="38"/>
      <c r="L43" s="112" t="s">
        <v>32</v>
      </c>
      <c r="M43" s="143">
        <f>+J43*J44</f>
        <v>1606.0000000000002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113" t="s">
        <v>41</v>
      </c>
      <c r="J44" s="42">
        <v>2.2000000000000002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112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115"/>
      <c r="F46" s="139">
        <v>0</v>
      </c>
      <c r="G46" s="140"/>
      <c r="H46" s="112"/>
      <c r="I46" s="112"/>
      <c r="J46" s="112"/>
      <c r="K46" s="6" t="s">
        <v>45</v>
      </c>
      <c r="L46" s="115"/>
      <c r="M46" s="147">
        <f>M43+M42+M40+M44+M45</f>
        <v>2808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115"/>
      <c r="F47" s="127">
        <v>0</v>
      </c>
      <c r="G47" s="128"/>
      <c r="H47" s="112"/>
      <c r="I47" s="112"/>
      <c r="J47" s="112"/>
      <c r="K47" s="6" t="s">
        <v>47</v>
      </c>
      <c r="L47" s="115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115"/>
      <c r="F48" s="137">
        <f>SUM(F46:G47)</f>
        <v>0</v>
      </c>
      <c r="G48" s="138"/>
      <c r="H48" s="112"/>
      <c r="I48" s="112"/>
      <c r="J48" s="112"/>
      <c r="K48" s="6"/>
      <c r="L48" s="115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115"/>
      <c r="F49" s="127">
        <v>0</v>
      </c>
      <c r="G49" s="128"/>
      <c r="H49" s="112"/>
      <c r="I49" s="112"/>
      <c r="J49" s="112"/>
      <c r="K49" s="6"/>
      <c r="L49" s="115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115"/>
      <c r="F50" s="137">
        <f>SUM(F48:G49)</f>
        <v>0</v>
      </c>
      <c r="G50" s="138"/>
      <c r="H50" s="112"/>
      <c r="I50" s="112"/>
      <c r="J50" s="112"/>
      <c r="K50" s="6"/>
      <c r="L50" s="115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115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115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115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115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115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115"/>
      <c r="F56" s="131">
        <f>+M46-F55</f>
        <v>2808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2808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109"/>
      <c r="C59" s="110"/>
      <c r="D59" s="110"/>
      <c r="E59" s="110"/>
      <c r="F59" s="110"/>
      <c r="G59" s="110"/>
      <c r="H59" s="6"/>
      <c r="I59" s="110"/>
      <c r="J59" s="110"/>
      <c r="K59" s="110"/>
      <c r="L59" s="110"/>
      <c r="M59" s="110"/>
      <c r="N59" s="111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86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115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7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12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3"/>
      <c r="M4" s="113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3"/>
      <c r="M5" s="113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26</v>
      </c>
      <c r="K8" s="110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1200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14"/>
      <c r="B11" s="188">
        <f>$M$9</f>
        <v>1200</v>
      </c>
      <c r="C11" s="189"/>
      <c r="D11" s="190" t="s">
        <v>118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123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26</v>
      </c>
      <c r="F16" s="110" t="s">
        <v>5</v>
      </c>
      <c r="G16" s="183" t="s">
        <v>97</v>
      </c>
      <c r="H16" s="121"/>
      <c r="I16" s="110" t="s">
        <v>10</v>
      </c>
      <c r="J16" s="18">
        <v>26</v>
      </c>
      <c r="K16" s="110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10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110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110" t="s">
        <v>27</v>
      </c>
      <c r="F25" s="160">
        <v>1200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1200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110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110" t="s">
        <v>27</v>
      </c>
      <c r="G27" s="121" t="s">
        <v>107</v>
      </c>
      <c r="H27" s="121"/>
      <c r="I27" s="121"/>
      <c r="J27" s="24"/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107</v>
      </c>
      <c r="D28" s="121"/>
      <c r="E28" s="121"/>
      <c r="F28" s="110" t="s">
        <v>27</v>
      </c>
      <c r="G28" s="121" t="s">
        <v>33</v>
      </c>
      <c r="H28" s="121"/>
      <c r="I28" s="121"/>
      <c r="J28" s="24"/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74</v>
      </c>
      <c r="D29" s="121"/>
      <c r="E29" s="121"/>
      <c r="F29" s="110" t="s">
        <v>27</v>
      </c>
      <c r="G29" s="121" t="s">
        <v>74</v>
      </c>
      <c r="H29" s="121"/>
      <c r="I29" s="121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110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110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110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110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110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110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110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110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110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110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110" t="s">
        <v>27</v>
      </c>
      <c r="G40" s="149"/>
      <c r="H40" s="149"/>
      <c r="I40" s="149"/>
      <c r="J40" s="27"/>
      <c r="K40" s="6" t="s">
        <v>35</v>
      </c>
      <c r="L40" s="115"/>
      <c r="M40" s="153">
        <f>M25</f>
        <v>1200</v>
      </c>
      <c r="N40" s="154"/>
    </row>
    <row r="41" spans="1:18">
      <c r="A41" s="5"/>
      <c r="B41" s="5"/>
      <c r="C41" s="149"/>
      <c r="D41" s="149"/>
      <c r="E41" s="149"/>
      <c r="F41" s="110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/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0</v>
      </c>
      <c r="K43" s="38"/>
      <c r="L43" s="112" t="s">
        <v>32</v>
      </c>
      <c r="M43" s="143">
        <f>+J43*J44</f>
        <v>0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113" t="s">
        <v>41</v>
      </c>
      <c r="J44" s="42">
        <v>2.2000000000000002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112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115"/>
      <c r="F46" s="139">
        <v>0</v>
      </c>
      <c r="G46" s="140"/>
      <c r="H46" s="112"/>
      <c r="I46" s="112"/>
      <c r="J46" s="112"/>
      <c r="K46" s="6" t="s">
        <v>45</v>
      </c>
      <c r="L46" s="115"/>
      <c r="M46" s="147">
        <f>M43+M42+M40+M44+M45</f>
        <v>1200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115"/>
      <c r="F47" s="127">
        <v>0</v>
      </c>
      <c r="G47" s="128"/>
      <c r="H47" s="112"/>
      <c r="I47" s="112"/>
      <c r="J47" s="112"/>
      <c r="K47" s="6" t="s">
        <v>47</v>
      </c>
      <c r="L47" s="115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115"/>
      <c r="F48" s="137">
        <f>SUM(F46:G47)</f>
        <v>0</v>
      </c>
      <c r="G48" s="138"/>
      <c r="H48" s="112"/>
      <c r="I48" s="112"/>
      <c r="J48" s="112"/>
      <c r="K48" s="6"/>
      <c r="L48" s="115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115"/>
      <c r="F49" s="127">
        <v>0</v>
      </c>
      <c r="G49" s="128"/>
      <c r="H49" s="112"/>
      <c r="I49" s="112"/>
      <c r="J49" s="112"/>
      <c r="K49" s="6"/>
      <c r="L49" s="115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115"/>
      <c r="F50" s="137">
        <f>SUM(F48:G49)</f>
        <v>0</v>
      </c>
      <c r="G50" s="138"/>
      <c r="H50" s="112"/>
      <c r="I50" s="112"/>
      <c r="J50" s="112"/>
      <c r="K50" s="6"/>
      <c r="L50" s="115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115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115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115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115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115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115"/>
      <c r="F56" s="131">
        <f>+M46-F55</f>
        <v>1200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1200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109"/>
      <c r="C59" s="110"/>
      <c r="D59" s="110"/>
      <c r="E59" s="110"/>
      <c r="F59" s="110"/>
      <c r="G59" s="110"/>
      <c r="H59" s="6"/>
      <c r="I59" s="110"/>
      <c r="J59" s="110"/>
      <c r="K59" s="110"/>
      <c r="L59" s="110"/>
      <c r="M59" s="110"/>
      <c r="N59" s="111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82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83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T11" sqref="T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11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2"/>
      <c r="M4" s="102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2"/>
      <c r="M5" s="102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25</v>
      </c>
      <c r="K8" s="103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2187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06"/>
      <c r="B11" s="188">
        <f>$M$9</f>
        <v>2187</v>
      </c>
      <c r="C11" s="189"/>
      <c r="D11" s="190" t="s">
        <v>114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108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25</v>
      </c>
      <c r="F16" s="103" t="s">
        <v>5</v>
      </c>
      <c r="G16" s="183" t="s">
        <v>97</v>
      </c>
      <c r="H16" s="121"/>
      <c r="I16" s="103" t="s">
        <v>10</v>
      </c>
      <c r="J16" s="18">
        <v>25</v>
      </c>
      <c r="K16" s="103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 t="s">
        <v>111</v>
      </c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03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103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103" t="s">
        <v>27</v>
      </c>
      <c r="F25" s="160">
        <v>640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640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103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103" t="s">
        <v>27</v>
      </c>
      <c r="G27" s="121" t="s">
        <v>107</v>
      </c>
      <c r="H27" s="121"/>
      <c r="I27" s="121"/>
      <c r="J27" s="24">
        <v>260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109</v>
      </c>
      <c r="D28" s="121"/>
      <c r="E28" s="121"/>
      <c r="F28" s="103" t="s">
        <v>27</v>
      </c>
      <c r="G28" s="121" t="s">
        <v>110</v>
      </c>
      <c r="H28" s="121"/>
      <c r="I28" s="121"/>
      <c r="J28" s="24"/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/>
      <c r="D29" s="121"/>
      <c r="E29" s="121"/>
      <c r="F29" s="103" t="s">
        <v>27</v>
      </c>
      <c r="G29" s="121"/>
      <c r="H29" s="121"/>
      <c r="I29" s="121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103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103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103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103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103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103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103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103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103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103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103" t="s">
        <v>27</v>
      </c>
      <c r="G40" s="149"/>
      <c r="H40" s="149"/>
      <c r="I40" s="149"/>
      <c r="J40" s="27"/>
      <c r="K40" s="6" t="s">
        <v>35</v>
      </c>
      <c r="L40" s="107"/>
      <c r="M40" s="153">
        <f>M25</f>
        <v>640</v>
      </c>
      <c r="N40" s="154"/>
    </row>
    <row r="41" spans="1:18">
      <c r="A41" s="5"/>
      <c r="B41" s="5"/>
      <c r="C41" s="149"/>
      <c r="D41" s="149"/>
      <c r="E41" s="149"/>
      <c r="F41" s="103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f>281</f>
        <v>281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260</v>
      </c>
      <c r="K43" s="38"/>
      <c r="L43" s="108" t="s">
        <v>32</v>
      </c>
      <c r="M43" s="143">
        <f>+J43*J44</f>
        <v>416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102" t="s">
        <v>41</v>
      </c>
      <c r="J44" s="42">
        <v>1.6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108" t="s">
        <v>43</v>
      </c>
      <c r="M45" s="145">
        <f>500+350</f>
        <v>850</v>
      </c>
      <c r="N45" s="146"/>
      <c r="P45" s="40"/>
      <c r="Q45" s="6"/>
    </row>
    <row r="46" spans="1:18">
      <c r="A46" s="5"/>
      <c r="B46" s="5" t="s">
        <v>44</v>
      </c>
      <c r="C46" s="6"/>
      <c r="D46" s="6"/>
      <c r="E46" s="107"/>
      <c r="F46" s="139">
        <v>0</v>
      </c>
      <c r="G46" s="140"/>
      <c r="H46" s="108"/>
      <c r="I46" s="108"/>
      <c r="J46" s="108"/>
      <c r="K46" s="6" t="s">
        <v>45</v>
      </c>
      <c r="L46" s="107"/>
      <c r="M46" s="147">
        <f>M43+M42+M40+M44+M45</f>
        <v>2187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107"/>
      <c r="F47" s="127">
        <v>0</v>
      </c>
      <c r="G47" s="128"/>
      <c r="H47" s="108"/>
      <c r="I47" s="108"/>
      <c r="J47" s="108"/>
      <c r="K47" s="6" t="s">
        <v>47</v>
      </c>
      <c r="L47" s="107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107"/>
      <c r="F48" s="137">
        <f>SUM(F46:G47)</f>
        <v>0</v>
      </c>
      <c r="G48" s="138"/>
      <c r="H48" s="108"/>
      <c r="I48" s="108"/>
      <c r="J48" s="108"/>
      <c r="K48" s="6"/>
      <c r="L48" s="107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107"/>
      <c r="F49" s="127">
        <v>0</v>
      </c>
      <c r="G49" s="128"/>
      <c r="H49" s="108"/>
      <c r="I49" s="108"/>
      <c r="J49" s="108"/>
      <c r="K49" s="6"/>
      <c r="L49" s="107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107"/>
      <c r="F50" s="137">
        <f>SUM(F48:G49)</f>
        <v>0</v>
      </c>
      <c r="G50" s="138"/>
      <c r="H50" s="108"/>
      <c r="I50" s="108"/>
      <c r="J50" s="108"/>
      <c r="K50" s="6"/>
      <c r="L50" s="107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107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107"/>
      <c r="F52" s="127">
        <v>0</v>
      </c>
      <c r="G52" s="128"/>
      <c r="H52" s="6"/>
      <c r="I52" s="50" t="s">
        <v>113</v>
      </c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107" t="s">
        <v>52</v>
      </c>
      <c r="F53" s="127">
        <v>0</v>
      </c>
      <c r="G53" s="128"/>
      <c r="H53" s="6"/>
      <c r="I53" s="53" t="s">
        <v>112</v>
      </c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107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107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107"/>
      <c r="F56" s="131">
        <f>+M46-F55</f>
        <v>2187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2187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104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5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100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101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6" sqref="B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10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9"/>
      <c r="M4" s="9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9"/>
      <c r="M5" s="9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20</v>
      </c>
      <c r="K8" s="96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12470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00"/>
      <c r="B11" s="188">
        <f>$M$9</f>
        <v>12470</v>
      </c>
      <c r="C11" s="189"/>
      <c r="D11" s="190" t="s">
        <v>105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106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21</v>
      </c>
      <c r="F16" s="96" t="s">
        <v>5</v>
      </c>
      <c r="G16" s="183" t="s">
        <v>97</v>
      </c>
      <c r="H16" s="121"/>
      <c r="I16" s="96" t="s">
        <v>10</v>
      </c>
      <c r="J16" s="18">
        <v>23</v>
      </c>
      <c r="K16" s="96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 t="s">
        <v>14</v>
      </c>
      <c r="L18" s="184" t="s">
        <v>16</v>
      </c>
      <c r="M18" s="186"/>
      <c r="N18" s="19" t="s">
        <v>103</v>
      </c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96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2</v>
      </c>
      <c r="E24" s="96" t="s">
        <v>27</v>
      </c>
      <c r="F24" s="143">
        <v>4000</v>
      </c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96" t="s">
        <v>27</v>
      </c>
      <c r="F25" s="160">
        <v>1200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9200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96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96" t="s">
        <v>27</v>
      </c>
      <c r="G27" s="121" t="s">
        <v>34</v>
      </c>
      <c r="H27" s="121"/>
      <c r="I27" s="121"/>
      <c r="J27" s="24">
        <v>115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104</v>
      </c>
      <c r="D28" s="121"/>
      <c r="E28" s="121"/>
      <c r="F28" s="96" t="s">
        <v>27</v>
      </c>
      <c r="G28" s="121" t="s">
        <v>67</v>
      </c>
      <c r="H28" s="121"/>
      <c r="I28" s="121"/>
      <c r="J28" s="24"/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34</v>
      </c>
      <c r="D29" s="121"/>
      <c r="E29" s="121"/>
      <c r="F29" s="96" t="s">
        <v>27</v>
      </c>
      <c r="G29" s="121" t="s">
        <v>33</v>
      </c>
      <c r="H29" s="121"/>
      <c r="I29" s="121"/>
      <c r="J29" s="24">
        <v>115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96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96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96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96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96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96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96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96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96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96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96" t="s">
        <v>27</v>
      </c>
      <c r="G40" s="149"/>
      <c r="H40" s="149"/>
      <c r="I40" s="149"/>
      <c r="J40" s="27"/>
      <c r="K40" s="6" t="s">
        <v>35</v>
      </c>
      <c r="L40" s="101"/>
      <c r="M40" s="153">
        <f>M25</f>
        <v>9200</v>
      </c>
      <c r="N40" s="154"/>
    </row>
    <row r="41" spans="1:18">
      <c r="A41" s="5"/>
      <c r="B41" s="5"/>
      <c r="C41" s="149"/>
      <c r="D41" s="149"/>
      <c r="E41" s="149"/>
      <c r="F41" s="96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f>307*2</f>
        <v>614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230</v>
      </c>
      <c r="K43" s="38"/>
      <c r="L43" s="98" t="s">
        <v>32</v>
      </c>
      <c r="M43" s="143">
        <f>+J43*J44</f>
        <v>506.00000000000006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99" t="s">
        <v>41</v>
      </c>
      <c r="J44" s="42">
        <v>2.2000000000000002</v>
      </c>
      <c r="K44" s="141" t="s">
        <v>42</v>
      </c>
      <c r="L44" s="142"/>
      <c r="M44" s="143">
        <v>650</v>
      </c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98" t="s">
        <v>43</v>
      </c>
      <c r="M45" s="145">
        <f>250*6</f>
        <v>1500</v>
      </c>
      <c r="N45" s="146"/>
      <c r="P45" s="40"/>
      <c r="Q45" s="6"/>
    </row>
    <row r="46" spans="1:18">
      <c r="A46" s="5"/>
      <c r="B46" s="5" t="s">
        <v>44</v>
      </c>
      <c r="C46" s="6"/>
      <c r="D46" s="6"/>
      <c r="E46" s="101"/>
      <c r="F46" s="139">
        <v>0</v>
      </c>
      <c r="G46" s="140"/>
      <c r="H46" s="98"/>
      <c r="I46" s="98"/>
      <c r="J46" s="98"/>
      <c r="K46" s="6" t="s">
        <v>45</v>
      </c>
      <c r="L46" s="101"/>
      <c r="M46" s="147">
        <f>M43+M42+M40+M44+M45</f>
        <v>12470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101"/>
      <c r="F47" s="127">
        <v>0</v>
      </c>
      <c r="G47" s="128"/>
      <c r="H47" s="98"/>
      <c r="I47" s="98"/>
      <c r="J47" s="98"/>
      <c r="K47" s="6" t="s">
        <v>47</v>
      </c>
      <c r="L47" s="101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101"/>
      <c r="F48" s="137">
        <f>SUM(F46:G47)</f>
        <v>0</v>
      </c>
      <c r="G48" s="138"/>
      <c r="H48" s="98"/>
      <c r="I48" s="98"/>
      <c r="J48" s="98"/>
      <c r="K48" s="6"/>
      <c r="L48" s="101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101"/>
      <c r="F49" s="127">
        <v>0</v>
      </c>
      <c r="G49" s="128"/>
      <c r="H49" s="98"/>
      <c r="I49" s="98"/>
      <c r="J49" s="98"/>
      <c r="K49" s="6"/>
      <c r="L49" s="101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101"/>
      <c r="F50" s="137">
        <f>SUM(F48:G49)</f>
        <v>0</v>
      </c>
      <c r="G50" s="138"/>
      <c r="H50" s="98"/>
      <c r="I50" s="98"/>
      <c r="J50" s="98"/>
      <c r="K50" s="6"/>
      <c r="L50" s="101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101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101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101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101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101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101"/>
      <c r="F56" s="131">
        <f>+M46-F55</f>
        <v>12470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12470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97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82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83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9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9"/>
      <c r="M4" s="9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9"/>
      <c r="M5" s="9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20</v>
      </c>
      <c r="K8" s="96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2604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00"/>
      <c r="B11" s="188">
        <f>$M$9</f>
        <v>2604</v>
      </c>
      <c r="C11" s="189"/>
      <c r="D11" s="190" t="s">
        <v>102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99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21</v>
      </c>
      <c r="F16" s="96" t="s">
        <v>5</v>
      </c>
      <c r="G16" s="183" t="s">
        <v>97</v>
      </c>
      <c r="H16" s="121"/>
      <c r="I16" s="96" t="s">
        <v>10</v>
      </c>
      <c r="J16" s="18">
        <v>21</v>
      </c>
      <c r="K16" s="96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96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96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96" t="s">
        <v>27</v>
      </c>
      <c r="F25" s="160">
        <v>640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640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96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96" t="s">
        <v>27</v>
      </c>
      <c r="G27" s="121" t="s">
        <v>34</v>
      </c>
      <c r="H27" s="121"/>
      <c r="I27" s="121"/>
      <c r="J27" s="24">
        <v>115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36</v>
      </c>
      <c r="D28" s="121"/>
      <c r="E28" s="121"/>
      <c r="F28" s="96" t="s">
        <v>27</v>
      </c>
      <c r="G28" s="121" t="s">
        <v>33</v>
      </c>
      <c r="H28" s="121"/>
      <c r="I28" s="121"/>
      <c r="J28" s="24">
        <v>115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33</v>
      </c>
      <c r="D29" s="121"/>
      <c r="E29" s="121"/>
      <c r="F29" s="96" t="s">
        <v>27</v>
      </c>
      <c r="G29" s="121" t="s">
        <v>34</v>
      </c>
      <c r="H29" s="121"/>
      <c r="I29" s="121"/>
      <c r="J29" s="24">
        <v>115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 t="s">
        <v>36</v>
      </c>
      <c r="D30" s="121"/>
      <c r="E30" s="121"/>
      <c r="F30" s="96" t="s">
        <v>27</v>
      </c>
      <c r="G30" s="121" t="s">
        <v>33</v>
      </c>
      <c r="H30" s="121"/>
      <c r="I30" s="121"/>
      <c r="J30" s="24">
        <v>115</v>
      </c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96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96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96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96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96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96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96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96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96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96" t="s">
        <v>27</v>
      </c>
      <c r="G40" s="149"/>
      <c r="H40" s="149"/>
      <c r="I40" s="149"/>
      <c r="J40" s="27"/>
      <c r="K40" s="6" t="s">
        <v>35</v>
      </c>
      <c r="L40" s="101"/>
      <c r="M40" s="153">
        <f>M25</f>
        <v>640</v>
      </c>
      <c r="N40" s="154"/>
    </row>
    <row r="41" spans="1:18">
      <c r="A41" s="5"/>
      <c r="B41" s="5"/>
      <c r="C41" s="149"/>
      <c r="D41" s="149"/>
      <c r="E41" s="149"/>
      <c r="F41" s="96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f>307*4</f>
        <v>1228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460</v>
      </c>
      <c r="K43" s="38"/>
      <c r="L43" s="98" t="s">
        <v>32</v>
      </c>
      <c r="M43" s="143">
        <f>+J43*J44</f>
        <v>736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99" t="s">
        <v>41</v>
      </c>
      <c r="J44" s="42">
        <v>1.6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98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101"/>
      <c r="F46" s="139">
        <v>0</v>
      </c>
      <c r="G46" s="140"/>
      <c r="H46" s="98"/>
      <c r="I46" s="98"/>
      <c r="J46" s="98"/>
      <c r="K46" s="6" t="s">
        <v>45</v>
      </c>
      <c r="L46" s="101"/>
      <c r="M46" s="147">
        <f>M43+M42+M40+M44+M45</f>
        <v>2604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101"/>
      <c r="F47" s="127">
        <v>0</v>
      </c>
      <c r="G47" s="128"/>
      <c r="H47" s="98"/>
      <c r="I47" s="98"/>
      <c r="J47" s="98"/>
      <c r="K47" s="6" t="s">
        <v>47</v>
      </c>
      <c r="L47" s="101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101"/>
      <c r="F48" s="137">
        <f>SUM(F46:G47)</f>
        <v>0</v>
      </c>
      <c r="G48" s="138"/>
      <c r="H48" s="98"/>
      <c r="I48" s="98"/>
      <c r="J48" s="98"/>
      <c r="K48" s="6"/>
      <c r="L48" s="101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101"/>
      <c r="F49" s="127">
        <v>0</v>
      </c>
      <c r="G49" s="128"/>
      <c r="H49" s="98"/>
      <c r="I49" s="98"/>
      <c r="J49" s="98"/>
      <c r="K49" s="6"/>
      <c r="L49" s="101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101"/>
      <c r="F50" s="137">
        <f>SUM(F48:G49)</f>
        <v>0</v>
      </c>
      <c r="G50" s="138"/>
      <c r="H50" s="98"/>
      <c r="I50" s="98"/>
      <c r="J50" s="98"/>
      <c r="K50" s="6"/>
      <c r="L50" s="101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101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101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101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101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101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101"/>
      <c r="F56" s="131">
        <f>+M46-F55</f>
        <v>2604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2604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97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100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101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8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9"/>
      <c r="M4" s="9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9"/>
      <c r="M5" s="9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19</v>
      </c>
      <c r="K8" s="96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1846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00"/>
      <c r="B11" s="188">
        <f>$M$9</f>
        <v>1846</v>
      </c>
      <c r="C11" s="189"/>
      <c r="D11" s="190" t="s">
        <v>95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96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20</v>
      </c>
      <c r="F16" s="96" t="s">
        <v>5</v>
      </c>
      <c r="G16" s="183" t="s">
        <v>97</v>
      </c>
      <c r="H16" s="121"/>
      <c r="I16" s="96" t="s">
        <v>10</v>
      </c>
      <c r="J16" s="18">
        <v>20</v>
      </c>
      <c r="K16" s="96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96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1</v>
      </c>
      <c r="E24" s="96" t="s">
        <v>27</v>
      </c>
      <c r="F24" s="143">
        <v>640</v>
      </c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96" t="s">
        <v>27</v>
      </c>
      <c r="F25" s="160">
        <v>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640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96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96" t="s">
        <v>27</v>
      </c>
      <c r="G27" s="121" t="s">
        <v>34</v>
      </c>
      <c r="H27" s="121"/>
      <c r="I27" s="121"/>
      <c r="J27" s="24">
        <v>115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36</v>
      </c>
      <c r="D28" s="121"/>
      <c r="E28" s="121"/>
      <c r="F28" s="96" t="s">
        <v>27</v>
      </c>
      <c r="G28" s="121" t="s">
        <v>33</v>
      </c>
      <c r="H28" s="121"/>
      <c r="I28" s="121"/>
      <c r="J28" s="24">
        <v>115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/>
      <c r="D29" s="121"/>
      <c r="E29" s="121"/>
      <c r="F29" s="96" t="s">
        <v>27</v>
      </c>
      <c r="G29" s="121"/>
      <c r="H29" s="121"/>
      <c r="I29" s="121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96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96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96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96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96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96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96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96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96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96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96" t="s">
        <v>27</v>
      </c>
      <c r="G40" s="149"/>
      <c r="H40" s="149"/>
      <c r="I40" s="149"/>
      <c r="J40" s="27"/>
      <c r="K40" s="6" t="s">
        <v>35</v>
      </c>
      <c r="L40" s="101"/>
      <c r="M40" s="153">
        <f>M25</f>
        <v>640</v>
      </c>
      <c r="N40" s="154"/>
    </row>
    <row r="41" spans="1:18">
      <c r="A41" s="5"/>
      <c r="B41" s="5"/>
      <c r="C41" s="149"/>
      <c r="D41" s="149"/>
      <c r="E41" s="149"/>
      <c r="F41" s="96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v>700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230</v>
      </c>
      <c r="K43" s="38"/>
      <c r="L43" s="98" t="s">
        <v>32</v>
      </c>
      <c r="M43" s="143">
        <f>+J43*J44</f>
        <v>506.00000000000006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99" t="s">
        <v>41</v>
      </c>
      <c r="J44" s="42">
        <v>2.2000000000000002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98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101"/>
      <c r="F46" s="139">
        <v>0</v>
      </c>
      <c r="G46" s="140"/>
      <c r="H46" s="98"/>
      <c r="I46" s="98"/>
      <c r="J46" s="98"/>
      <c r="K46" s="6" t="s">
        <v>45</v>
      </c>
      <c r="L46" s="101"/>
      <c r="M46" s="147">
        <f>M43+M42+M40+M44+M45</f>
        <v>1846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101"/>
      <c r="F47" s="127">
        <v>0</v>
      </c>
      <c r="G47" s="128"/>
      <c r="H47" s="98"/>
      <c r="I47" s="98"/>
      <c r="J47" s="98"/>
      <c r="K47" s="6" t="s">
        <v>47</v>
      </c>
      <c r="L47" s="101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101"/>
      <c r="F48" s="137">
        <f>SUM(F46:G47)</f>
        <v>0</v>
      </c>
      <c r="G48" s="138"/>
      <c r="H48" s="98"/>
      <c r="I48" s="98"/>
      <c r="J48" s="98"/>
      <c r="K48" s="6"/>
      <c r="L48" s="101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101"/>
      <c r="F49" s="127">
        <v>0</v>
      </c>
      <c r="G49" s="128"/>
      <c r="H49" s="98"/>
      <c r="I49" s="98"/>
      <c r="J49" s="98"/>
      <c r="K49" s="6"/>
      <c r="L49" s="101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101"/>
      <c r="F50" s="137">
        <f>SUM(F48:G49)</f>
        <v>0</v>
      </c>
      <c r="G50" s="138"/>
      <c r="H50" s="98"/>
      <c r="I50" s="98"/>
      <c r="J50" s="98"/>
      <c r="K50" s="6"/>
      <c r="L50" s="101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101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101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101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101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101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101"/>
      <c r="F56" s="131">
        <f>+M46-F55</f>
        <v>1846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1846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97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98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87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V13" sqref="V1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7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2"/>
      <c r="M4" s="92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2"/>
      <c r="M5" s="92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18</v>
      </c>
      <c r="K8" s="89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3120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93"/>
      <c r="B11" s="188">
        <f>$M$9</f>
        <v>3120</v>
      </c>
      <c r="C11" s="189"/>
      <c r="D11" s="190" t="s">
        <v>81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93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18</v>
      </c>
      <c r="F16" s="89" t="s">
        <v>5</v>
      </c>
      <c r="G16" s="183" t="s">
        <v>64</v>
      </c>
      <c r="H16" s="121"/>
      <c r="I16" s="89" t="s">
        <v>10</v>
      </c>
      <c r="J16" s="18">
        <v>20</v>
      </c>
      <c r="K16" s="89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89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1</v>
      </c>
      <c r="E24" s="89" t="s">
        <v>27</v>
      </c>
      <c r="F24" s="143">
        <f>1280+400</f>
        <v>1680</v>
      </c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89" t="s">
        <v>27</v>
      </c>
      <c r="F25" s="160">
        <v>880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2560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89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72</v>
      </c>
      <c r="D27" s="121"/>
      <c r="E27" s="121"/>
      <c r="F27" s="89" t="s">
        <v>27</v>
      </c>
      <c r="G27" s="121" t="s">
        <v>94</v>
      </c>
      <c r="H27" s="121"/>
      <c r="I27" s="121"/>
      <c r="J27" s="24">
        <v>100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94</v>
      </c>
      <c r="D28" s="121"/>
      <c r="E28" s="121"/>
      <c r="F28" s="89" t="s">
        <v>27</v>
      </c>
      <c r="G28" s="121" t="s">
        <v>72</v>
      </c>
      <c r="H28" s="121"/>
      <c r="I28" s="121"/>
      <c r="J28" s="24">
        <v>100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73</v>
      </c>
      <c r="D29" s="121"/>
      <c r="E29" s="121"/>
      <c r="F29" s="89" t="s">
        <v>27</v>
      </c>
      <c r="G29" s="121" t="s">
        <v>74</v>
      </c>
      <c r="H29" s="121"/>
      <c r="I29" s="121"/>
      <c r="J29" s="24">
        <v>150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89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89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89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89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89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89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89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89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89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89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89" t="s">
        <v>27</v>
      </c>
      <c r="G40" s="149"/>
      <c r="H40" s="149"/>
      <c r="I40" s="149"/>
      <c r="J40" s="27"/>
      <c r="K40" s="6" t="s">
        <v>35</v>
      </c>
      <c r="L40" s="94"/>
      <c r="M40" s="153">
        <f>M25</f>
        <v>2560</v>
      </c>
      <c r="N40" s="154"/>
    </row>
    <row r="41" spans="1:18">
      <c r="A41" s="5"/>
      <c r="B41" s="5"/>
      <c r="C41" s="149"/>
      <c r="D41" s="149"/>
      <c r="E41" s="149"/>
      <c r="F41" s="89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v>0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350</v>
      </c>
      <c r="K43" s="38"/>
      <c r="L43" s="91" t="s">
        <v>32</v>
      </c>
      <c r="M43" s="143">
        <f>J43*J44</f>
        <v>560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92" t="s">
        <v>41</v>
      </c>
      <c r="J44" s="42">
        <v>1.6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91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94"/>
      <c r="F46" s="139">
        <v>0</v>
      </c>
      <c r="G46" s="140"/>
      <c r="H46" s="91"/>
      <c r="I46" s="91"/>
      <c r="J46" s="91"/>
      <c r="K46" s="6" t="s">
        <v>45</v>
      </c>
      <c r="L46" s="94"/>
      <c r="M46" s="147">
        <f>M43+M42+M40+M44+M45</f>
        <v>3120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94"/>
      <c r="F47" s="127">
        <v>0</v>
      </c>
      <c r="G47" s="128"/>
      <c r="H47" s="91"/>
      <c r="I47" s="91"/>
      <c r="J47" s="91"/>
      <c r="K47" s="6" t="s">
        <v>47</v>
      </c>
      <c r="L47" s="94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94"/>
      <c r="F48" s="137">
        <f>SUM(F46:G47)</f>
        <v>0</v>
      </c>
      <c r="G48" s="138"/>
      <c r="H48" s="91"/>
      <c r="I48" s="91"/>
      <c r="J48" s="91"/>
      <c r="K48" s="6"/>
      <c r="L48" s="94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94"/>
      <c r="F49" s="127">
        <v>0</v>
      </c>
      <c r="G49" s="128"/>
      <c r="H49" s="91"/>
      <c r="I49" s="91"/>
      <c r="J49" s="91"/>
      <c r="K49" s="6"/>
      <c r="L49" s="94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94"/>
      <c r="F50" s="137">
        <f>SUM(F48:G49)</f>
        <v>0</v>
      </c>
      <c r="G50" s="138"/>
      <c r="H50" s="91"/>
      <c r="I50" s="91"/>
      <c r="J50" s="91"/>
      <c r="K50" s="6"/>
      <c r="L50" s="94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94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94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94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94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94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94"/>
      <c r="F56" s="131">
        <f>+M46-F55</f>
        <v>3120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3120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88"/>
      <c r="C59" s="89"/>
      <c r="D59" s="89"/>
      <c r="E59" s="89"/>
      <c r="F59" s="89"/>
      <c r="G59" s="89"/>
      <c r="H59" s="6"/>
      <c r="I59" s="89"/>
      <c r="J59" s="89"/>
      <c r="K59" s="89"/>
      <c r="L59" s="89"/>
      <c r="M59" s="89"/>
      <c r="N59" s="90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77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78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R25" sqref="R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6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1"/>
      <c r="M4" s="81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1"/>
      <c r="M5" s="81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18</v>
      </c>
      <c r="K8" s="82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1940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85"/>
      <c r="B11" s="188">
        <f>$M$9</f>
        <v>1940</v>
      </c>
      <c r="C11" s="189"/>
      <c r="D11" s="190" t="s">
        <v>92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89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19</v>
      </c>
      <c r="F16" s="82" t="s">
        <v>5</v>
      </c>
      <c r="G16" s="183" t="s">
        <v>64</v>
      </c>
      <c r="H16" s="121"/>
      <c r="I16" s="82" t="s">
        <v>10</v>
      </c>
      <c r="J16" s="18">
        <v>19</v>
      </c>
      <c r="K16" s="82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82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82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82" t="s">
        <v>27</v>
      </c>
      <c r="F25" s="160">
        <v>1200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1200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82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82" t="s">
        <v>27</v>
      </c>
      <c r="G27" s="121" t="s">
        <v>90</v>
      </c>
      <c r="H27" s="121"/>
      <c r="I27" s="121"/>
      <c r="J27" s="24">
        <v>70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90</v>
      </c>
      <c r="D28" s="121"/>
      <c r="E28" s="121"/>
      <c r="F28" s="82" t="s">
        <v>27</v>
      </c>
      <c r="G28" s="121" t="s">
        <v>33</v>
      </c>
      <c r="H28" s="121"/>
      <c r="I28" s="121"/>
      <c r="J28" s="24">
        <v>70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74</v>
      </c>
      <c r="D29" s="121"/>
      <c r="E29" s="121"/>
      <c r="F29" s="82" t="s">
        <v>27</v>
      </c>
      <c r="G29" s="121" t="s">
        <v>74</v>
      </c>
      <c r="H29" s="121"/>
      <c r="I29" s="121"/>
      <c r="J29" s="24">
        <v>100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82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82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82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82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82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82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82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82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82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82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82" t="s">
        <v>27</v>
      </c>
      <c r="G40" s="149"/>
      <c r="H40" s="149"/>
      <c r="I40" s="149"/>
      <c r="J40" s="27"/>
      <c r="K40" s="6" t="s">
        <v>35</v>
      </c>
      <c r="L40" s="86"/>
      <c r="M40" s="153">
        <f>M25</f>
        <v>1200</v>
      </c>
      <c r="N40" s="154"/>
    </row>
    <row r="41" spans="1:18">
      <c r="A41" s="5"/>
      <c r="B41" s="5"/>
      <c r="C41" s="149"/>
      <c r="D41" s="149"/>
      <c r="E41" s="149"/>
      <c r="F41" s="82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f>106*2</f>
        <v>212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240</v>
      </c>
      <c r="K43" s="38"/>
      <c r="L43" s="87" t="s">
        <v>32</v>
      </c>
      <c r="M43" s="143">
        <f>J43*J44</f>
        <v>528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81" t="s">
        <v>41</v>
      </c>
      <c r="J44" s="42">
        <v>2.2000000000000002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87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86"/>
      <c r="F46" s="139">
        <v>0</v>
      </c>
      <c r="G46" s="140"/>
      <c r="H46" s="87"/>
      <c r="I46" s="87"/>
      <c r="J46" s="87"/>
      <c r="K46" s="6" t="s">
        <v>45</v>
      </c>
      <c r="L46" s="86"/>
      <c r="M46" s="147">
        <f>M43+M42+M40+M44+M45</f>
        <v>1940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86"/>
      <c r="F47" s="127">
        <v>0</v>
      </c>
      <c r="G47" s="128"/>
      <c r="H47" s="87"/>
      <c r="I47" s="87"/>
      <c r="J47" s="87"/>
      <c r="K47" s="6" t="s">
        <v>47</v>
      </c>
      <c r="L47" s="86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86"/>
      <c r="F48" s="137">
        <f>SUM(F46:G47)</f>
        <v>0</v>
      </c>
      <c r="G48" s="138"/>
      <c r="H48" s="87"/>
      <c r="I48" s="87"/>
      <c r="J48" s="87"/>
      <c r="K48" s="6"/>
      <c r="L48" s="86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86"/>
      <c r="F49" s="127">
        <v>0</v>
      </c>
      <c r="G49" s="128"/>
      <c r="H49" s="87"/>
      <c r="I49" s="87"/>
      <c r="J49" s="87"/>
      <c r="K49" s="6"/>
      <c r="L49" s="86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86"/>
      <c r="F50" s="137">
        <f>SUM(F48:G49)</f>
        <v>0</v>
      </c>
      <c r="G50" s="138"/>
      <c r="H50" s="87"/>
      <c r="I50" s="87"/>
      <c r="J50" s="87"/>
      <c r="K50" s="6"/>
      <c r="L50" s="86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86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86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86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86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86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86"/>
      <c r="F56" s="131">
        <f>+M46-F55</f>
        <v>1940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1940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83"/>
      <c r="C59" s="82"/>
      <c r="D59" s="82"/>
      <c r="E59" s="82"/>
      <c r="F59" s="82"/>
      <c r="G59" s="82"/>
      <c r="H59" s="6"/>
      <c r="I59" s="82"/>
      <c r="J59" s="82"/>
      <c r="K59" s="82"/>
      <c r="L59" s="82"/>
      <c r="M59" s="82"/>
      <c r="N59" s="84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82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91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S13" sqref="S1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5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8"/>
      <c r="M4" s="78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8"/>
      <c r="M5" s="78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15</v>
      </c>
      <c r="K8" s="75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640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79"/>
      <c r="B11" s="188">
        <f>$M$9</f>
        <v>640</v>
      </c>
      <c r="C11" s="189"/>
      <c r="D11" s="190" t="s">
        <v>88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85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18</v>
      </c>
      <c r="F16" s="75" t="s">
        <v>5</v>
      </c>
      <c r="G16" s="183" t="s">
        <v>64</v>
      </c>
      <c r="H16" s="121"/>
      <c r="I16" s="75" t="s">
        <v>10</v>
      </c>
      <c r="J16" s="18">
        <v>18</v>
      </c>
      <c r="K16" s="75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75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75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75" t="s">
        <v>27</v>
      </c>
      <c r="F25" s="160">
        <v>640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640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75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75" t="s">
        <v>27</v>
      </c>
      <c r="G27" s="121" t="s">
        <v>72</v>
      </c>
      <c r="H27" s="121"/>
      <c r="I27" s="121"/>
      <c r="J27" s="24"/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72</v>
      </c>
      <c r="D28" s="121"/>
      <c r="E28" s="121"/>
      <c r="F28" s="75" t="s">
        <v>27</v>
      </c>
      <c r="G28" s="121" t="s">
        <v>33</v>
      </c>
      <c r="H28" s="121"/>
      <c r="I28" s="121"/>
      <c r="J28" s="24"/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73</v>
      </c>
      <c r="D29" s="121"/>
      <c r="E29" s="121"/>
      <c r="F29" s="75" t="s">
        <v>27</v>
      </c>
      <c r="G29" s="121" t="s">
        <v>74</v>
      </c>
      <c r="H29" s="121"/>
      <c r="I29" s="121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75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75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75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75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75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75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75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75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75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75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75" t="s">
        <v>27</v>
      </c>
      <c r="G40" s="149"/>
      <c r="H40" s="149"/>
      <c r="I40" s="149"/>
      <c r="J40" s="27"/>
      <c r="K40" s="6" t="s">
        <v>35</v>
      </c>
      <c r="L40" s="80"/>
      <c r="M40" s="153">
        <f>M25</f>
        <v>640</v>
      </c>
      <c r="N40" s="154"/>
    </row>
    <row r="41" spans="1:18">
      <c r="A41" s="5"/>
      <c r="B41" s="5"/>
      <c r="C41" s="149"/>
      <c r="D41" s="149"/>
      <c r="E41" s="149"/>
      <c r="F41" s="75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/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0</v>
      </c>
      <c r="K43" s="38"/>
      <c r="L43" s="77" t="s">
        <v>32</v>
      </c>
      <c r="M43" s="143">
        <f>J43*J44</f>
        <v>0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78" t="s">
        <v>41</v>
      </c>
      <c r="J44" s="42"/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77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80"/>
      <c r="F46" s="139">
        <v>0</v>
      </c>
      <c r="G46" s="140"/>
      <c r="H46" s="77"/>
      <c r="I46" s="77"/>
      <c r="J46" s="77"/>
      <c r="K46" s="6" t="s">
        <v>45</v>
      </c>
      <c r="L46" s="80"/>
      <c r="M46" s="147">
        <f>M43+M42+M40+M44+M45</f>
        <v>640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80"/>
      <c r="F47" s="127">
        <v>0</v>
      </c>
      <c r="G47" s="128"/>
      <c r="H47" s="77"/>
      <c r="I47" s="77"/>
      <c r="J47" s="77"/>
      <c r="K47" s="6" t="s">
        <v>47</v>
      </c>
      <c r="L47" s="80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80"/>
      <c r="F48" s="137">
        <f>SUM(F46:G47)</f>
        <v>0</v>
      </c>
      <c r="G48" s="138"/>
      <c r="H48" s="77"/>
      <c r="I48" s="77"/>
      <c r="J48" s="77"/>
      <c r="K48" s="6"/>
      <c r="L48" s="80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80"/>
      <c r="F49" s="127">
        <v>0</v>
      </c>
      <c r="G49" s="128"/>
      <c r="H49" s="77"/>
      <c r="I49" s="77"/>
      <c r="J49" s="77"/>
      <c r="K49" s="6"/>
      <c r="L49" s="80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80"/>
      <c r="F50" s="137">
        <f>SUM(F48:G49)</f>
        <v>0</v>
      </c>
      <c r="G50" s="138"/>
      <c r="H50" s="77"/>
      <c r="I50" s="77"/>
      <c r="J50" s="77"/>
      <c r="K50" s="6"/>
      <c r="L50" s="80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80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80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80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80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80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80"/>
      <c r="F56" s="131">
        <f>+M46-F55</f>
        <v>640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640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74"/>
      <c r="C59" s="75"/>
      <c r="D59" s="75"/>
      <c r="E59" s="75"/>
      <c r="F59" s="75"/>
      <c r="G59" s="75"/>
      <c r="H59" s="6"/>
      <c r="I59" s="75"/>
      <c r="J59" s="75"/>
      <c r="K59" s="75"/>
      <c r="L59" s="75"/>
      <c r="M59" s="75"/>
      <c r="N59" s="76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86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87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4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8"/>
      <c r="M4" s="78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8"/>
      <c r="M5" s="78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15</v>
      </c>
      <c r="K8" s="75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3837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79"/>
      <c r="B11" s="188">
        <f>$M$9</f>
        <v>3837</v>
      </c>
      <c r="C11" s="189"/>
      <c r="D11" s="190" t="s">
        <v>84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79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18</v>
      </c>
      <c r="F16" s="75" t="s">
        <v>5</v>
      </c>
      <c r="G16" s="183" t="s">
        <v>64</v>
      </c>
      <c r="H16" s="121"/>
      <c r="I16" s="75" t="s">
        <v>10</v>
      </c>
      <c r="J16" s="18">
        <v>18</v>
      </c>
      <c r="K16" s="75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75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/>
      <c r="E24" s="75" t="s">
        <v>27</v>
      </c>
      <c r="F24" s="143"/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75" t="s">
        <v>27</v>
      </c>
      <c r="F25" s="160">
        <v>1200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1200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75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75" t="s">
        <v>27</v>
      </c>
      <c r="G27" s="121" t="s">
        <v>72</v>
      </c>
      <c r="H27" s="121"/>
      <c r="I27" s="121"/>
      <c r="J27" s="24">
        <v>440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72</v>
      </c>
      <c r="D28" s="121"/>
      <c r="E28" s="121"/>
      <c r="F28" s="75" t="s">
        <v>27</v>
      </c>
      <c r="G28" s="121" t="s">
        <v>33</v>
      </c>
      <c r="H28" s="121"/>
      <c r="I28" s="121"/>
      <c r="J28" s="24">
        <v>440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73</v>
      </c>
      <c r="D29" s="121"/>
      <c r="E29" s="121"/>
      <c r="F29" s="75" t="s">
        <v>27</v>
      </c>
      <c r="G29" s="121" t="s">
        <v>74</v>
      </c>
      <c r="H29" s="121"/>
      <c r="I29" s="121"/>
      <c r="J29" s="24">
        <v>200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75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75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75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75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75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75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75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75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75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75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75" t="s">
        <v>27</v>
      </c>
      <c r="G40" s="149"/>
      <c r="H40" s="149"/>
      <c r="I40" s="149"/>
      <c r="J40" s="27"/>
      <c r="K40" s="6" t="s">
        <v>35</v>
      </c>
      <c r="L40" s="80"/>
      <c r="M40" s="153">
        <f>M25</f>
        <v>1200</v>
      </c>
      <c r="N40" s="154"/>
    </row>
    <row r="41" spans="1:18">
      <c r="A41" s="5"/>
      <c r="B41" s="5"/>
      <c r="C41" s="149"/>
      <c r="D41" s="149"/>
      <c r="E41" s="149"/>
      <c r="F41" s="75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v>261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1080</v>
      </c>
      <c r="K43" s="38"/>
      <c r="L43" s="77" t="s">
        <v>32</v>
      </c>
      <c r="M43" s="143">
        <f>J43*J44</f>
        <v>2376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78" t="s">
        <v>41</v>
      </c>
      <c r="J44" s="42">
        <v>2.2000000000000002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77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80"/>
      <c r="F46" s="139">
        <v>0</v>
      </c>
      <c r="G46" s="140"/>
      <c r="H46" s="77"/>
      <c r="I46" s="77"/>
      <c r="J46" s="77"/>
      <c r="K46" s="6" t="s">
        <v>45</v>
      </c>
      <c r="L46" s="80"/>
      <c r="M46" s="147">
        <f>M43+M42+M40+M44+M45</f>
        <v>3837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80"/>
      <c r="F47" s="127">
        <v>0</v>
      </c>
      <c r="G47" s="128"/>
      <c r="H47" s="77"/>
      <c r="I47" s="77"/>
      <c r="J47" s="77"/>
      <c r="K47" s="6" t="s">
        <v>47</v>
      </c>
      <c r="L47" s="80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80"/>
      <c r="F48" s="137">
        <f>SUM(F46:G47)</f>
        <v>0</v>
      </c>
      <c r="G48" s="138"/>
      <c r="H48" s="77"/>
      <c r="I48" s="77"/>
      <c r="J48" s="77"/>
      <c r="K48" s="6"/>
      <c r="L48" s="80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80"/>
      <c r="F49" s="127">
        <v>0</v>
      </c>
      <c r="G49" s="128"/>
      <c r="H49" s="77"/>
      <c r="I49" s="77"/>
      <c r="J49" s="77"/>
      <c r="K49" s="6"/>
      <c r="L49" s="80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80"/>
      <c r="F50" s="137">
        <f>SUM(F48:G49)</f>
        <v>0</v>
      </c>
      <c r="G50" s="138"/>
      <c r="H50" s="77"/>
      <c r="I50" s="77"/>
      <c r="J50" s="77"/>
      <c r="K50" s="6"/>
      <c r="L50" s="80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80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80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80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80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80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80"/>
      <c r="F56" s="131">
        <f>+M46-F55</f>
        <v>3837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3837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74"/>
      <c r="C59" s="75"/>
      <c r="D59" s="75"/>
      <c r="E59" s="75"/>
      <c r="F59" s="75"/>
      <c r="G59" s="75"/>
      <c r="H59" s="6"/>
      <c r="I59" s="75"/>
      <c r="J59" s="75"/>
      <c r="K59" s="75"/>
      <c r="L59" s="75"/>
      <c r="M59" s="75"/>
      <c r="N59" s="76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82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83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34"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3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14</v>
      </c>
      <c r="K8" s="68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4069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72"/>
      <c r="B11" s="188">
        <f>$M$9</f>
        <v>4069</v>
      </c>
      <c r="C11" s="189"/>
      <c r="D11" s="190" t="s">
        <v>81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71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17</v>
      </c>
      <c r="F16" s="68" t="s">
        <v>5</v>
      </c>
      <c r="G16" s="183" t="s">
        <v>64</v>
      </c>
      <c r="H16" s="121"/>
      <c r="I16" s="68" t="s">
        <v>10</v>
      </c>
      <c r="J16" s="18">
        <v>18</v>
      </c>
      <c r="K16" s="68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68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1</v>
      </c>
      <c r="E24" s="68" t="s">
        <v>27</v>
      </c>
      <c r="F24" s="143">
        <v>1280</v>
      </c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68" t="s">
        <v>27</v>
      </c>
      <c r="F25" s="160">
        <v>880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2160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68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68" t="s">
        <v>27</v>
      </c>
      <c r="G27" s="121" t="s">
        <v>72</v>
      </c>
      <c r="H27" s="121"/>
      <c r="I27" s="121"/>
      <c r="J27" s="24">
        <v>440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72</v>
      </c>
      <c r="D28" s="121"/>
      <c r="E28" s="121"/>
      <c r="F28" s="68" t="s">
        <v>27</v>
      </c>
      <c r="G28" s="121" t="s">
        <v>33</v>
      </c>
      <c r="H28" s="121"/>
      <c r="I28" s="121"/>
      <c r="J28" s="24">
        <v>440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73</v>
      </c>
      <c r="D29" s="121"/>
      <c r="E29" s="121"/>
      <c r="F29" s="68" t="s">
        <v>27</v>
      </c>
      <c r="G29" s="121" t="s">
        <v>74</v>
      </c>
      <c r="H29" s="121"/>
      <c r="I29" s="121"/>
      <c r="J29" s="24">
        <v>150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68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68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68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68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68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68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68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68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68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68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68" t="s">
        <v>27</v>
      </c>
      <c r="G40" s="149"/>
      <c r="H40" s="149"/>
      <c r="I40" s="149"/>
      <c r="J40" s="27"/>
      <c r="K40" s="6" t="s">
        <v>35</v>
      </c>
      <c r="L40" s="73"/>
      <c r="M40" s="153">
        <f>M25</f>
        <v>2160</v>
      </c>
      <c r="N40" s="154"/>
    </row>
    <row r="41" spans="1:18">
      <c r="A41" s="5"/>
      <c r="B41" s="5"/>
      <c r="C41" s="149"/>
      <c r="D41" s="149"/>
      <c r="E41" s="149"/>
      <c r="F41" s="68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v>261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1030</v>
      </c>
      <c r="K43" s="38"/>
      <c r="L43" s="70" t="s">
        <v>32</v>
      </c>
      <c r="M43" s="143">
        <f>J43*J44</f>
        <v>1648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71" t="s">
        <v>41</v>
      </c>
      <c r="J44" s="42">
        <v>1.6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70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73"/>
      <c r="F46" s="139">
        <v>0</v>
      </c>
      <c r="G46" s="140"/>
      <c r="H46" s="70"/>
      <c r="I46" s="70"/>
      <c r="J46" s="70"/>
      <c r="K46" s="6" t="s">
        <v>45</v>
      </c>
      <c r="L46" s="73"/>
      <c r="M46" s="147">
        <f>M43+M42+M40+M44+M45</f>
        <v>4069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73"/>
      <c r="F47" s="127">
        <v>0</v>
      </c>
      <c r="G47" s="128"/>
      <c r="H47" s="70"/>
      <c r="I47" s="70"/>
      <c r="J47" s="70"/>
      <c r="K47" s="6" t="s">
        <v>47</v>
      </c>
      <c r="L47" s="73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73"/>
      <c r="F48" s="137">
        <f>SUM(F46:G47)</f>
        <v>0</v>
      </c>
      <c r="G48" s="138"/>
      <c r="H48" s="70"/>
      <c r="I48" s="70"/>
      <c r="J48" s="70"/>
      <c r="K48" s="6"/>
      <c r="L48" s="73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73"/>
      <c r="F49" s="127">
        <v>0</v>
      </c>
      <c r="G49" s="128"/>
      <c r="H49" s="70"/>
      <c r="I49" s="70"/>
      <c r="J49" s="70"/>
      <c r="K49" s="6"/>
      <c r="L49" s="73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73"/>
      <c r="F50" s="137">
        <f>SUM(F48:G49)</f>
        <v>0</v>
      </c>
      <c r="G50" s="138"/>
      <c r="H50" s="70"/>
      <c r="I50" s="70"/>
      <c r="J50" s="70"/>
      <c r="K50" s="6"/>
      <c r="L50" s="73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73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73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73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73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73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73"/>
      <c r="F56" s="131">
        <f>+M46-F55</f>
        <v>4069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4069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77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78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4"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2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14</v>
      </c>
      <c r="K8" s="68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5064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72"/>
      <c r="B11" s="188">
        <f>$M$9</f>
        <v>5064</v>
      </c>
      <c r="C11" s="189"/>
      <c r="D11" s="190" t="s">
        <v>80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71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17</v>
      </c>
      <c r="F16" s="68" t="s">
        <v>5</v>
      </c>
      <c r="G16" s="183" t="s">
        <v>64</v>
      </c>
      <c r="H16" s="121"/>
      <c r="I16" s="68" t="s">
        <v>10</v>
      </c>
      <c r="J16" s="18">
        <v>18</v>
      </c>
      <c r="K16" s="68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/>
      <c r="L18" s="184" t="s">
        <v>16</v>
      </c>
      <c r="M18" s="186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68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1</v>
      </c>
      <c r="E24" s="68" t="s">
        <v>27</v>
      </c>
      <c r="F24" s="143">
        <v>2000</v>
      </c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68" t="s">
        <v>27</v>
      </c>
      <c r="F25" s="160">
        <v>1200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3200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68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68" t="s">
        <v>27</v>
      </c>
      <c r="G27" s="121" t="s">
        <v>72</v>
      </c>
      <c r="H27" s="121"/>
      <c r="I27" s="121"/>
      <c r="J27" s="24">
        <v>440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72</v>
      </c>
      <c r="D28" s="121"/>
      <c r="E28" s="121"/>
      <c r="F28" s="68" t="s">
        <v>27</v>
      </c>
      <c r="G28" s="121" t="s">
        <v>33</v>
      </c>
      <c r="H28" s="121"/>
      <c r="I28" s="121"/>
      <c r="J28" s="24">
        <v>440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73</v>
      </c>
      <c r="D29" s="121"/>
      <c r="E29" s="121"/>
      <c r="F29" s="68" t="s">
        <v>27</v>
      </c>
      <c r="G29" s="121" t="s">
        <v>74</v>
      </c>
      <c r="H29" s="121"/>
      <c r="I29" s="121"/>
      <c r="J29" s="24">
        <v>150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/>
      <c r="D30" s="121"/>
      <c r="E30" s="121"/>
      <c r="F30" s="68" t="s">
        <v>27</v>
      </c>
      <c r="G30" s="121"/>
      <c r="H30" s="121"/>
      <c r="I30" s="121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/>
      <c r="D31" s="149"/>
      <c r="E31" s="149"/>
      <c r="F31" s="68" t="s">
        <v>27</v>
      </c>
      <c r="G31" s="149"/>
      <c r="H31" s="149"/>
      <c r="I31" s="149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68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68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68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68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68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68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68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68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68" t="s">
        <v>27</v>
      </c>
      <c r="G40" s="149"/>
      <c r="H40" s="149"/>
      <c r="I40" s="149"/>
      <c r="J40" s="27"/>
      <c r="K40" s="6" t="s">
        <v>35</v>
      </c>
      <c r="L40" s="73"/>
      <c r="M40" s="153">
        <f>M25</f>
        <v>3200</v>
      </c>
      <c r="N40" s="154"/>
    </row>
    <row r="41" spans="1:18">
      <c r="A41" s="5"/>
      <c r="B41" s="5"/>
      <c r="C41" s="149"/>
      <c r="D41" s="149"/>
      <c r="E41" s="149"/>
      <c r="F41" s="68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f>108*2</f>
        <v>216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1030</v>
      </c>
      <c r="K43" s="38"/>
      <c r="L43" s="70" t="s">
        <v>32</v>
      </c>
      <c r="M43" s="143">
        <f>J43*J44</f>
        <v>1648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71" t="s">
        <v>41</v>
      </c>
      <c r="J44" s="42">
        <v>1.6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70" t="s">
        <v>43</v>
      </c>
      <c r="M45" s="145"/>
      <c r="N45" s="146"/>
      <c r="P45" s="40"/>
      <c r="Q45" s="6"/>
    </row>
    <row r="46" spans="1:18">
      <c r="A46" s="5"/>
      <c r="B46" s="5" t="s">
        <v>44</v>
      </c>
      <c r="C46" s="6"/>
      <c r="D46" s="6"/>
      <c r="E46" s="73"/>
      <c r="F46" s="139">
        <v>0</v>
      </c>
      <c r="G46" s="140"/>
      <c r="H46" s="70"/>
      <c r="I46" s="70"/>
      <c r="J46" s="70"/>
      <c r="K46" s="6" t="s">
        <v>45</v>
      </c>
      <c r="L46" s="73"/>
      <c r="M46" s="147">
        <f>M43+M42+M40+M44+M45</f>
        <v>5064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73"/>
      <c r="F47" s="127">
        <v>0</v>
      </c>
      <c r="G47" s="128"/>
      <c r="H47" s="70"/>
      <c r="I47" s="70"/>
      <c r="J47" s="70"/>
      <c r="K47" s="6" t="s">
        <v>47</v>
      </c>
      <c r="L47" s="73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73"/>
      <c r="F48" s="137">
        <f>SUM(F46:G47)</f>
        <v>0</v>
      </c>
      <c r="G48" s="138"/>
      <c r="H48" s="70"/>
      <c r="I48" s="70"/>
      <c r="J48" s="70"/>
      <c r="K48" s="6"/>
      <c r="L48" s="73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73"/>
      <c r="F49" s="127">
        <v>0</v>
      </c>
      <c r="G49" s="128"/>
      <c r="H49" s="70"/>
      <c r="I49" s="70"/>
      <c r="J49" s="70"/>
      <c r="K49" s="6"/>
      <c r="L49" s="73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73"/>
      <c r="F50" s="137">
        <f>SUM(F48:G49)</f>
        <v>0</v>
      </c>
      <c r="G50" s="138"/>
      <c r="H50" s="70"/>
      <c r="I50" s="70"/>
      <c r="J50" s="70"/>
      <c r="K50" s="6"/>
      <c r="L50" s="73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73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73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73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73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73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73"/>
      <c r="F56" s="131">
        <f>+M46-F55</f>
        <v>5064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5064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75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76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19" zoomScaleNormal="100" workbookViewId="0">
      <selection activeCell="M44" sqref="M44:N4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72">
        <v>1</v>
      </c>
      <c r="N2" s="17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52" t="s">
        <v>1</v>
      </c>
      <c r="M3" s="187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5</v>
      </c>
      <c r="K8" s="15" t="s">
        <v>5</v>
      </c>
      <c r="L8" s="121" t="s">
        <v>64</v>
      </c>
      <c r="M8" s="12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7" t="s">
        <v>6</v>
      </c>
      <c r="L9" s="117"/>
      <c r="M9" s="147">
        <f>M46</f>
        <v>12664</v>
      </c>
      <c r="N9" s="148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7"/>
      <c r="B11" s="188">
        <f>$M$9</f>
        <v>12664</v>
      </c>
      <c r="C11" s="189"/>
      <c r="D11" s="190" t="s">
        <v>70</v>
      </c>
      <c r="E11" s="190"/>
      <c r="F11" s="190"/>
      <c r="G11" s="190"/>
      <c r="H11" s="190"/>
      <c r="I11" s="190"/>
      <c r="J11" s="190"/>
      <c r="K11" s="190"/>
      <c r="L11" s="190"/>
      <c r="M11" s="190"/>
      <c r="N11" s="191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180" t="s">
        <v>65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2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180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2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2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7</v>
      </c>
      <c r="F16" s="15" t="s">
        <v>5</v>
      </c>
      <c r="G16" s="183" t="s">
        <v>64</v>
      </c>
      <c r="H16" s="121"/>
      <c r="I16" s="15" t="s">
        <v>10</v>
      </c>
      <c r="J16" s="18">
        <v>9</v>
      </c>
      <c r="K16" s="15" t="s">
        <v>11</v>
      </c>
      <c r="L16" s="183" t="s">
        <v>64</v>
      </c>
      <c r="M16" s="121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166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8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116" t="s">
        <v>12</v>
      </c>
      <c r="C18" s="123"/>
      <c r="D18" s="19"/>
      <c r="E18" s="184" t="s">
        <v>13</v>
      </c>
      <c r="F18" s="185"/>
      <c r="G18" s="186"/>
      <c r="H18" s="19" t="s">
        <v>14</v>
      </c>
      <c r="I18" s="184" t="s">
        <v>15</v>
      </c>
      <c r="J18" s="186"/>
      <c r="K18" s="19" t="s">
        <v>14</v>
      </c>
      <c r="L18" s="184" t="s">
        <v>16</v>
      </c>
      <c r="M18" s="186"/>
      <c r="N18" s="19" t="s">
        <v>66</v>
      </c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166" t="s">
        <v>17</v>
      </c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8"/>
      <c r="Q19" s="4" t="s">
        <v>18</v>
      </c>
    </row>
    <row r="20" spans="1:25" ht="12.75" customHeight="1">
      <c r="A20" s="5"/>
      <c r="B20" s="169"/>
      <c r="C20" s="170"/>
      <c r="D20" s="170"/>
      <c r="E20" s="171"/>
      <c r="F20" s="172"/>
      <c r="G20" s="149"/>
      <c r="H20" s="149"/>
      <c r="I20" s="173"/>
      <c r="J20" s="172"/>
      <c r="K20" s="173"/>
      <c r="L20" s="172"/>
      <c r="M20" s="149"/>
      <c r="N20" s="174"/>
      <c r="Q20" s="4" t="s">
        <v>18</v>
      </c>
    </row>
    <row r="21" spans="1:25">
      <c r="A21" s="5"/>
      <c r="B21" s="175" t="s">
        <v>19</v>
      </c>
      <c r="C21" s="176"/>
      <c r="D21" s="176"/>
      <c r="E21" s="177"/>
      <c r="F21" s="178" t="s">
        <v>20</v>
      </c>
      <c r="G21" s="176"/>
      <c r="H21" s="176"/>
      <c r="I21" s="177"/>
      <c r="J21" s="178" t="s">
        <v>21</v>
      </c>
      <c r="K21" s="177"/>
      <c r="L21" s="178" t="s">
        <v>22</v>
      </c>
      <c r="M21" s="176"/>
      <c r="N21" s="179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5"/>
      <c r="F23" s="121" t="s">
        <v>25</v>
      </c>
      <c r="G23" s="12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2</v>
      </c>
      <c r="E24" s="15" t="s">
        <v>27</v>
      </c>
      <c r="F24" s="143">
        <v>4000</v>
      </c>
      <c r="G24" s="157"/>
      <c r="H24" s="6" t="s">
        <v>28</v>
      </c>
      <c r="I24" s="6"/>
      <c r="J24" s="22"/>
      <c r="K24" s="6"/>
      <c r="L24" s="6"/>
      <c r="M24" s="158"/>
      <c r="N24" s="159"/>
    </row>
    <row r="25" spans="1:25">
      <c r="A25" s="5"/>
      <c r="B25" s="5" t="s">
        <v>26</v>
      </c>
      <c r="C25" s="6"/>
      <c r="D25" s="21">
        <v>1</v>
      </c>
      <c r="E25" s="15" t="s">
        <v>27</v>
      </c>
      <c r="F25" s="160">
        <v>1200</v>
      </c>
      <c r="G25" s="160"/>
      <c r="H25" s="6" t="s">
        <v>29</v>
      </c>
      <c r="I25" s="6"/>
      <c r="J25" s="11"/>
      <c r="K25" s="6" t="s">
        <v>30</v>
      </c>
      <c r="L25" s="6"/>
      <c r="M25" s="161">
        <f>D24*F24+D25*F25</f>
        <v>9200</v>
      </c>
      <c r="N25" s="162"/>
      <c r="Q25" s="4" t="s">
        <v>31</v>
      </c>
    </row>
    <row r="26" spans="1:25">
      <c r="A26" s="5"/>
      <c r="B26" s="20" t="s">
        <v>32</v>
      </c>
      <c r="C26" s="6"/>
      <c r="D26" s="23"/>
      <c r="E26" s="15"/>
      <c r="F26" s="163"/>
      <c r="G26" s="163"/>
      <c r="H26" s="6"/>
      <c r="I26" s="6"/>
      <c r="J26" s="6"/>
      <c r="K26" s="6"/>
      <c r="L26" s="11"/>
      <c r="M26" s="164"/>
      <c r="N26" s="165"/>
    </row>
    <row r="27" spans="1:25" ht="12">
      <c r="A27" s="5"/>
      <c r="B27" s="5" t="s">
        <v>5</v>
      </c>
      <c r="C27" s="121" t="s">
        <v>33</v>
      </c>
      <c r="D27" s="121"/>
      <c r="E27" s="121"/>
      <c r="F27" s="15" t="s">
        <v>27</v>
      </c>
      <c r="G27" s="121" t="s">
        <v>34</v>
      </c>
      <c r="H27" s="121"/>
      <c r="I27" s="121"/>
      <c r="J27" s="24">
        <v>115</v>
      </c>
      <c r="K27" s="6" t="s">
        <v>35</v>
      </c>
      <c r="L27" s="6"/>
      <c r="M27" s="155"/>
      <c r="N27" s="156"/>
    </row>
    <row r="28" spans="1:25">
      <c r="A28" s="5"/>
      <c r="B28" s="5" t="s">
        <v>5</v>
      </c>
      <c r="C28" s="121" t="s">
        <v>36</v>
      </c>
      <c r="D28" s="121"/>
      <c r="E28" s="121"/>
      <c r="F28" s="15" t="s">
        <v>27</v>
      </c>
      <c r="G28" s="121" t="s">
        <v>33</v>
      </c>
      <c r="H28" s="121"/>
      <c r="I28" s="121"/>
      <c r="J28" s="24">
        <v>115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121" t="s">
        <v>67</v>
      </c>
      <c r="D29" s="121"/>
      <c r="E29" s="121"/>
      <c r="F29" s="15" t="s">
        <v>27</v>
      </c>
      <c r="G29" s="121" t="s">
        <v>67</v>
      </c>
      <c r="H29" s="121"/>
      <c r="I29" s="121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121" t="s">
        <v>33</v>
      </c>
      <c r="D30" s="121"/>
      <c r="E30" s="121"/>
      <c r="F30" s="15" t="s">
        <v>27</v>
      </c>
      <c r="G30" s="121" t="s">
        <v>34</v>
      </c>
      <c r="H30" s="121"/>
      <c r="I30" s="121"/>
      <c r="J30" s="24">
        <v>115</v>
      </c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49" t="s">
        <v>36</v>
      </c>
      <c r="D31" s="149"/>
      <c r="E31" s="149"/>
      <c r="F31" s="15" t="s">
        <v>27</v>
      </c>
      <c r="G31" s="149" t="s">
        <v>33</v>
      </c>
      <c r="H31" s="149"/>
      <c r="I31" s="149"/>
      <c r="J31" s="24">
        <v>115</v>
      </c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121"/>
      <c r="D32" s="121"/>
      <c r="E32" s="121"/>
      <c r="F32" s="15" t="s">
        <v>27</v>
      </c>
      <c r="G32" s="121"/>
      <c r="H32" s="121"/>
      <c r="I32" s="121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49"/>
      <c r="D33" s="149"/>
      <c r="E33" s="149"/>
      <c r="F33" s="15" t="s">
        <v>27</v>
      </c>
      <c r="G33" s="149"/>
      <c r="H33" s="149"/>
      <c r="I33" s="149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121"/>
      <c r="D34" s="121"/>
      <c r="E34" s="121"/>
      <c r="F34" s="15" t="s">
        <v>27</v>
      </c>
      <c r="G34" s="121"/>
      <c r="H34" s="121"/>
      <c r="I34" s="121"/>
      <c r="J34" s="24"/>
      <c r="K34" s="6" t="s">
        <v>35</v>
      </c>
      <c r="L34" s="6"/>
      <c r="M34" s="6"/>
      <c r="N34" s="13"/>
    </row>
    <row r="35" spans="1:18">
      <c r="A35" s="5"/>
      <c r="B35" s="5"/>
      <c r="C35" s="149"/>
      <c r="D35" s="149"/>
      <c r="E35" s="149"/>
      <c r="F35" s="15" t="s">
        <v>27</v>
      </c>
      <c r="G35" s="149"/>
      <c r="H35" s="149"/>
      <c r="I35" s="149"/>
      <c r="J35" s="27"/>
      <c r="K35" s="6" t="s">
        <v>35</v>
      </c>
      <c r="L35" s="6"/>
      <c r="M35" s="6"/>
      <c r="N35" s="13"/>
    </row>
    <row r="36" spans="1:18">
      <c r="A36" s="5"/>
      <c r="B36" s="5"/>
      <c r="C36" s="149"/>
      <c r="D36" s="149"/>
      <c r="E36" s="149"/>
      <c r="F36" s="15" t="s">
        <v>27</v>
      </c>
      <c r="G36" s="149"/>
      <c r="H36" s="149"/>
      <c r="I36" s="149"/>
      <c r="J36" s="27"/>
      <c r="K36" s="6" t="s">
        <v>35</v>
      </c>
      <c r="L36" s="6"/>
      <c r="M36" s="6"/>
      <c r="N36" s="13"/>
    </row>
    <row r="37" spans="1:18">
      <c r="A37" s="5"/>
      <c r="B37" s="5"/>
      <c r="C37" s="149"/>
      <c r="D37" s="149"/>
      <c r="E37" s="149"/>
      <c r="F37" s="15" t="s">
        <v>27</v>
      </c>
      <c r="G37" s="149"/>
      <c r="H37" s="149"/>
      <c r="I37" s="149"/>
      <c r="J37" s="27"/>
      <c r="K37" s="6" t="s">
        <v>35</v>
      </c>
      <c r="L37" s="6"/>
      <c r="M37" s="6"/>
      <c r="N37" s="13"/>
    </row>
    <row r="38" spans="1:18">
      <c r="A38" s="5"/>
      <c r="B38" s="5"/>
      <c r="C38" s="149"/>
      <c r="D38" s="149"/>
      <c r="E38" s="149"/>
      <c r="F38" s="15" t="s">
        <v>27</v>
      </c>
      <c r="G38" s="149"/>
      <c r="H38" s="149"/>
      <c r="I38" s="149"/>
      <c r="J38" s="27"/>
      <c r="K38" s="6" t="s">
        <v>35</v>
      </c>
      <c r="L38" s="6"/>
      <c r="M38" s="6"/>
      <c r="N38" s="13"/>
    </row>
    <row r="39" spans="1:18">
      <c r="A39" s="5"/>
      <c r="B39" s="5"/>
      <c r="C39" s="149"/>
      <c r="D39" s="149"/>
      <c r="E39" s="149"/>
      <c r="F39" s="15" t="s">
        <v>27</v>
      </c>
      <c r="G39" s="149"/>
      <c r="H39" s="149"/>
      <c r="I39" s="149"/>
      <c r="J39" s="27"/>
      <c r="K39" s="6" t="s">
        <v>35</v>
      </c>
      <c r="L39" s="6"/>
      <c r="M39" s="28"/>
      <c r="N39" s="29"/>
    </row>
    <row r="40" spans="1:18">
      <c r="A40" s="5"/>
      <c r="B40" s="5"/>
      <c r="C40" s="149"/>
      <c r="D40" s="149"/>
      <c r="E40" s="149"/>
      <c r="F40" s="15" t="s">
        <v>27</v>
      </c>
      <c r="G40" s="149"/>
      <c r="H40" s="149"/>
      <c r="I40" s="149"/>
      <c r="J40" s="27"/>
      <c r="K40" s="6" t="s">
        <v>35</v>
      </c>
      <c r="L40" s="30"/>
      <c r="M40" s="153">
        <f>M25</f>
        <v>9200</v>
      </c>
      <c r="N40" s="154"/>
    </row>
    <row r="41" spans="1:18">
      <c r="A41" s="5"/>
      <c r="B41" s="5"/>
      <c r="C41" s="149"/>
      <c r="D41" s="149"/>
      <c r="E41" s="149"/>
      <c r="F41" s="15" t="s">
        <v>27</v>
      </c>
      <c r="G41" s="149"/>
      <c r="H41" s="149"/>
      <c r="I41" s="149"/>
      <c r="J41" s="27"/>
      <c r="K41" s="31"/>
      <c r="L41" s="32" t="s">
        <v>37</v>
      </c>
      <c r="M41" s="145">
        <v>1</v>
      </c>
      <c r="N41" s="146"/>
      <c r="R41" s="4" t="s">
        <v>38</v>
      </c>
    </row>
    <row r="42" spans="1:18">
      <c r="A42" s="5"/>
      <c r="B42" s="5"/>
      <c r="C42" s="149"/>
      <c r="D42" s="149"/>
      <c r="E42" s="149"/>
      <c r="F42" s="6"/>
      <c r="G42" s="149"/>
      <c r="H42" s="149"/>
      <c r="I42" s="149"/>
      <c r="J42" s="27"/>
      <c r="K42" s="150" t="s">
        <v>39</v>
      </c>
      <c r="L42" s="151"/>
      <c r="M42" s="145">
        <f>307*4</f>
        <v>1228</v>
      </c>
      <c r="N42" s="146"/>
      <c r="P42" s="117"/>
      <c r="Q42" s="117"/>
    </row>
    <row r="43" spans="1:18">
      <c r="A43" s="5"/>
      <c r="B43" s="33"/>
      <c r="C43" s="34" t="s">
        <v>40</v>
      </c>
      <c r="D43" s="35"/>
      <c r="E43" s="35"/>
      <c r="F43" s="35"/>
      <c r="G43" s="36"/>
      <c r="H43" s="152"/>
      <c r="I43" s="152"/>
      <c r="J43" s="37">
        <f>SUM(J27:J42)</f>
        <v>460</v>
      </c>
      <c r="K43" s="38"/>
      <c r="L43" s="39" t="s">
        <v>32</v>
      </c>
      <c r="M43" s="143">
        <f>J43*J44</f>
        <v>736</v>
      </c>
      <c r="N43" s="144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9" t="s">
        <v>41</v>
      </c>
      <c r="J44" s="42">
        <v>1.6</v>
      </c>
      <c r="K44" s="141" t="s">
        <v>42</v>
      </c>
      <c r="L44" s="142"/>
      <c r="M44" s="143"/>
      <c r="N44" s="144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39" t="s">
        <v>43</v>
      </c>
      <c r="M45" s="145">
        <f>250*6</f>
        <v>1500</v>
      </c>
      <c r="N45" s="146"/>
      <c r="P45" s="40"/>
      <c r="Q45" s="6"/>
    </row>
    <row r="46" spans="1:18">
      <c r="A46" s="5"/>
      <c r="B46" s="5" t="s">
        <v>44</v>
      </c>
      <c r="C46" s="6"/>
      <c r="D46" s="6"/>
      <c r="E46" s="30"/>
      <c r="F46" s="139">
        <v>0</v>
      </c>
      <c r="G46" s="140"/>
      <c r="H46" s="39"/>
      <c r="I46" s="39"/>
      <c r="J46" s="39"/>
      <c r="K46" s="6" t="s">
        <v>45</v>
      </c>
      <c r="L46" s="30"/>
      <c r="M46" s="147">
        <f>M43+M42+M40+M44+M45</f>
        <v>12664</v>
      </c>
      <c r="N46" s="148"/>
      <c r="O46" s="44"/>
      <c r="P46" s="40"/>
      <c r="Q46" s="11"/>
    </row>
    <row r="47" spans="1:18">
      <c r="A47" s="5"/>
      <c r="B47" s="5" t="s">
        <v>46</v>
      </c>
      <c r="C47" s="6"/>
      <c r="D47" s="6"/>
      <c r="E47" s="30"/>
      <c r="F47" s="127">
        <v>0</v>
      </c>
      <c r="G47" s="128"/>
      <c r="H47" s="39"/>
      <c r="I47" s="39"/>
      <c r="J47" s="39"/>
      <c r="K47" s="6" t="s">
        <v>47</v>
      </c>
      <c r="L47" s="30"/>
      <c r="M47" s="147"/>
      <c r="N47" s="148"/>
      <c r="P47" s="40"/>
      <c r="Q47" s="11"/>
    </row>
    <row r="48" spans="1:18">
      <c r="A48" s="5"/>
      <c r="B48" s="5" t="s">
        <v>48</v>
      </c>
      <c r="C48" s="6"/>
      <c r="D48" s="6"/>
      <c r="E48" s="30"/>
      <c r="F48" s="137">
        <f>SUM(F46:G47)</f>
        <v>0</v>
      </c>
      <c r="G48" s="138"/>
      <c r="H48" s="39"/>
      <c r="I48" s="39"/>
      <c r="J48" s="39"/>
      <c r="K48" s="6"/>
      <c r="L48" s="30"/>
      <c r="M48" s="45"/>
      <c r="N48" s="46"/>
      <c r="P48" s="40"/>
      <c r="Q48" s="47"/>
    </row>
    <row r="49" spans="1:17">
      <c r="A49" s="5"/>
      <c r="B49" s="5" t="s">
        <v>49</v>
      </c>
      <c r="C49" s="6"/>
      <c r="D49" s="6"/>
      <c r="E49" s="30"/>
      <c r="F49" s="127">
        <v>0</v>
      </c>
      <c r="G49" s="128"/>
      <c r="H49" s="39"/>
      <c r="I49" s="39"/>
      <c r="J49" s="39"/>
      <c r="K49" s="6"/>
      <c r="L49" s="30"/>
      <c r="M49" s="45"/>
      <c r="N49" s="46"/>
      <c r="P49" s="40"/>
      <c r="Q49" s="11"/>
    </row>
    <row r="50" spans="1:17">
      <c r="A50" s="5"/>
      <c r="B50" s="5" t="s">
        <v>48</v>
      </c>
      <c r="C50" s="6"/>
      <c r="D50" s="6"/>
      <c r="E50" s="30"/>
      <c r="F50" s="137">
        <f>SUM(F48:G49)</f>
        <v>0</v>
      </c>
      <c r="G50" s="138"/>
      <c r="H50" s="39"/>
      <c r="I50" s="39"/>
      <c r="J50" s="39"/>
      <c r="K50" s="6"/>
      <c r="L50" s="30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30"/>
      <c r="F51" s="139">
        <v>0</v>
      </c>
      <c r="G51" s="140"/>
      <c r="H51" s="6"/>
      <c r="I51" s="48" t="s">
        <v>50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51</v>
      </c>
      <c r="C52" s="6"/>
      <c r="D52" s="6"/>
      <c r="E52" s="30"/>
      <c r="F52" s="127">
        <v>0</v>
      </c>
      <c r="G52" s="128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43</v>
      </c>
      <c r="C53" s="6"/>
      <c r="D53" s="6"/>
      <c r="E53" s="30" t="s">
        <v>52</v>
      </c>
      <c r="F53" s="127">
        <v>0</v>
      </c>
      <c r="G53" s="128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53</v>
      </c>
      <c r="C54" s="6"/>
      <c r="D54" s="6"/>
      <c r="E54" s="30"/>
      <c r="F54" s="127">
        <v>0</v>
      </c>
      <c r="G54" s="128"/>
      <c r="H54" s="54"/>
      <c r="I54" s="50"/>
      <c r="J54" s="51"/>
      <c r="K54" s="51"/>
      <c r="L54" s="51"/>
      <c r="M54" s="51"/>
      <c r="N54" s="52"/>
      <c r="P54" s="117"/>
      <c r="Q54" s="117"/>
    </row>
    <row r="55" spans="1:17">
      <c r="A55" s="5"/>
      <c r="B55" s="5" t="s">
        <v>47</v>
      </c>
      <c r="C55" s="6"/>
      <c r="D55" s="6"/>
      <c r="E55" s="30"/>
      <c r="F55" s="129">
        <f>SUM(F50:G54)</f>
        <v>0</v>
      </c>
      <c r="G55" s="130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54</v>
      </c>
      <c r="C56" s="6"/>
      <c r="D56" s="6"/>
      <c r="E56" s="30"/>
      <c r="F56" s="131">
        <f>+M46-F55</f>
        <v>12664</v>
      </c>
      <c r="G56" s="132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48</v>
      </c>
      <c r="C57" s="26"/>
      <c r="D57" s="26"/>
      <c r="E57" s="58"/>
      <c r="F57" s="133">
        <f>+F55+F56</f>
        <v>12664</v>
      </c>
      <c r="G57" s="134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116" t="s">
        <v>55</v>
      </c>
      <c r="C58" s="117"/>
      <c r="D58" s="117"/>
      <c r="E58" s="117"/>
      <c r="F58" s="117"/>
      <c r="G58" s="117"/>
      <c r="H58" s="6"/>
      <c r="I58" s="135" t="s">
        <v>56</v>
      </c>
      <c r="J58" s="135"/>
      <c r="K58" s="135"/>
      <c r="L58" s="135"/>
      <c r="M58" s="135"/>
      <c r="N58" s="136"/>
      <c r="P58" s="40"/>
      <c r="Q58" s="11"/>
    </row>
    <row r="59" spans="1:17" ht="1.5" customHeight="1">
      <c r="A59" s="5"/>
      <c r="B59" s="60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1"/>
      <c r="P59" s="40"/>
      <c r="Q59" s="11" t="s">
        <v>57</v>
      </c>
    </row>
    <row r="60" spans="1:17" ht="11.25" hidden="1" customHeight="1">
      <c r="A60" s="5"/>
      <c r="B60" s="116"/>
      <c r="C60" s="117"/>
      <c r="D60" s="117"/>
      <c r="E60" s="117"/>
      <c r="F60" s="117"/>
      <c r="G60" s="117"/>
      <c r="H60" s="6"/>
      <c r="I60" s="6"/>
      <c r="J60" s="6"/>
      <c r="K60" s="6"/>
      <c r="L60" s="6"/>
      <c r="M60" s="6"/>
      <c r="N60" s="13"/>
      <c r="P60" s="40"/>
      <c r="Q60" s="11" t="s">
        <v>58</v>
      </c>
    </row>
    <row r="61" spans="1:17" ht="16.5" customHeight="1">
      <c r="A61" s="5"/>
      <c r="B61" s="120" t="s">
        <v>59</v>
      </c>
      <c r="C61" s="121"/>
      <c r="D61" s="121"/>
      <c r="E61" s="121"/>
      <c r="F61" s="121"/>
      <c r="G61" s="121"/>
      <c r="H61" s="6"/>
      <c r="I61" s="121" t="s">
        <v>68</v>
      </c>
      <c r="J61" s="121"/>
      <c r="K61" s="121"/>
      <c r="L61" s="121"/>
      <c r="M61" s="121"/>
      <c r="N61" s="122"/>
      <c r="O61" s="6"/>
      <c r="P61" s="40"/>
      <c r="Q61" s="11"/>
    </row>
    <row r="62" spans="1:17">
      <c r="A62" s="5"/>
      <c r="B62" s="116" t="s">
        <v>57</v>
      </c>
      <c r="C62" s="117"/>
      <c r="D62" s="117"/>
      <c r="E62" s="117"/>
      <c r="F62" s="117"/>
      <c r="G62" s="117"/>
      <c r="H62" s="6"/>
      <c r="I62" s="117" t="s">
        <v>57</v>
      </c>
      <c r="J62" s="117"/>
      <c r="K62" s="117"/>
      <c r="L62" s="117"/>
      <c r="M62" s="117"/>
      <c r="N62" s="123"/>
      <c r="O62" s="6"/>
      <c r="P62" s="6"/>
      <c r="Q62" s="6"/>
    </row>
    <row r="63" spans="1:17" ht="26.25" customHeight="1">
      <c r="A63" s="5"/>
      <c r="B63" s="124" t="s">
        <v>60</v>
      </c>
      <c r="C63" s="125"/>
      <c r="D63" s="125"/>
      <c r="E63" s="125"/>
      <c r="F63" s="125"/>
      <c r="G63" s="125"/>
      <c r="H63" s="6"/>
      <c r="I63" s="125" t="s">
        <v>69</v>
      </c>
      <c r="J63" s="125"/>
      <c r="K63" s="125"/>
      <c r="L63" s="125"/>
      <c r="M63" s="125"/>
      <c r="N63" s="126"/>
      <c r="O63" s="6"/>
      <c r="P63" s="6"/>
      <c r="Q63" s="6"/>
    </row>
    <row r="64" spans="1:17" ht="2.25" customHeight="1">
      <c r="A64" s="5"/>
      <c r="B64" s="116" t="s">
        <v>61</v>
      </c>
      <c r="C64" s="117"/>
      <c r="D64" s="117"/>
      <c r="E64" s="117"/>
      <c r="F64" s="117"/>
      <c r="G64" s="117"/>
      <c r="H64" s="6"/>
      <c r="I64" s="118"/>
      <c r="J64" s="118"/>
      <c r="K64" s="118"/>
      <c r="L64" s="118"/>
      <c r="M64" s="118"/>
      <c r="N64" s="11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62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VHRD 15</vt:lpstr>
      <vt:lpstr>QRF 14</vt:lpstr>
      <vt:lpstr>AZC 13</vt:lpstr>
      <vt:lpstr>LGB 12</vt:lpstr>
      <vt:lpstr>LORC 11</vt:lpstr>
      <vt:lpstr>LGB 10</vt:lpstr>
      <vt:lpstr>LORC 9</vt:lpstr>
      <vt:lpstr> AZC 8</vt:lpstr>
      <vt:lpstr>GAZS 7</vt:lpstr>
      <vt:lpstr>LGB 6</vt:lpstr>
      <vt:lpstr>AZC 5</vt:lpstr>
      <vt:lpstr>LGB 4</vt:lpstr>
      <vt:lpstr>GAZS 3</vt:lpstr>
      <vt:lpstr>LFGA 2</vt:lpstr>
      <vt:lpstr>FJDDUDV 1</vt:lpstr>
      <vt:lpstr>' AZC 8'!Área_de_impresión</vt:lpstr>
      <vt:lpstr>'AZC 13'!Área_de_impresión</vt:lpstr>
      <vt:lpstr>'AZC 5'!Área_de_impresión</vt:lpstr>
      <vt:lpstr>'FJDDUDV 1'!Área_de_impresión</vt:lpstr>
      <vt:lpstr>'GAZS 3'!Área_de_impresión</vt:lpstr>
      <vt:lpstr>'GAZS 7'!Área_de_impresión</vt:lpstr>
      <vt:lpstr>'LFGA 2'!Área_de_impresión</vt:lpstr>
      <vt:lpstr>'LGB 10'!Área_de_impresión</vt:lpstr>
      <vt:lpstr>'LGB 12'!Área_de_impresión</vt:lpstr>
      <vt:lpstr>'LGB 4'!Área_de_impresión</vt:lpstr>
      <vt:lpstr>'LGB 6'!Área_de_impresión</vt:lpstr>
      <vt:lpstr>'LORC 11'!Área_de_impresión</vt:lpstr>
      <vt:lpstr>'LORC 9'!Área_de_impresión</vt:lpstr>
      <vt:lpstr>'QRF 14'!Área_de_impresión</vt:lpstr>
      <vt:lpstr>'VHRD 15'!Área_de_impresión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2021-10-26T15:54:42Z</cp:lastPrinted>
  <dcterms:created xsi:type="dcterms:W3CDTF">2021-09-09T16:16:10Z</dcterms:created>
  <dcterms:modified xsi:type="dcterms:W3CDTF">2021-10-26T16:09:25Z</dcterms:modified>
</cp:coreProperties>
</file>